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dagohajjar/Downloads/"/>
    </mc:Choice>
  </mc:AlternateContent>
  <xr:revisionPtr revIDLastSave="0" documentId="13_ncr:1_{144E994E-88E0-DD4B-B064-83C30B190A90}" xr6:coauthVersionLast="47" xr6:coauthVersionMax="47" xr10:uidLastSave="{00000000-0000-0000-0000-000000000000}"/>
  <bookViews>
    <workbookView xWindow="29400" yWindow="500" windowWidth="36720" windowHeight="21100" activeTab="3" xr2:uid="{00000000-000D-0000-FFFF-FFFF00000000}"/>
  </bookViews>
  <sheets>
    <sheet name="Intro" sheetId="6" r:id="rId1"/>
    <sheet name="Days_to_sell" sheetId="5" r:id="rId2"/>
    <sheet name="Seller_Value" sheetId="7" r:id="rId3"/>
    <sheet name="Performance" sheetId="8" r:id="rId4"/>
    <sheet name="Opportunity_map" sheetId="9" r:id="rId5"/>
  </sheets>
  <definedNames>
    <definedName name="_xlnm.Print_Titles" localSheetId="4">Opportunity_map!$2:$3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8" l="1"/>
  <c r="F21" i="8"/>
  <c r="I10" i="9" l="1"/>
  <c r="H10" i="9"/>
  <c r="G10" i="9"/>
  <c r="F10" i="9"/>
  <c r="E10" i="9"/>
  <c r="D10" i="9"/>
  <c r="C10" i="9"/>
  <c r="D43" i="8"/>
  <c r="D42" i="8"/>
  <c r="D41" i="8"/>
  <c r="D40" i="8"/>
  <c r="D39" i="8"/>
  <c r="D26" i="8"/>
  <c r="B15" i="7"/>
  <c r="B8" i="5"/>
  <c r="B14" i="5" s="1"/>
  <c r="B16" i="5" s="1"/>
  <c r="B10" i="9" l="1"/>
  <c r="B13" i="8"/>
  <c r="B42" i="8"/>
  <c r="F42" i="8" s="1"/>
  <c r="B43" i="8"/>
  <c r="F43" i="8" s="1"/>
  <c r="B10" i="8" l="1"/>
  <c r="B7" i="8" s="1"/>
  <c r="B41" i="8"/>
  <c r="F41" i="8" s="1"/>
  <c r="B40" i="8" l="1"/>
  <c r="F40" i="8" s="1"/>
  <c r="B39" i="8"/>
  <c r="F39" i="8" s="1"/>
  <c r="F44" i="8" l="1"/>
  <c r="F45" i="8" s="1"/>
  <c r="F47" i="8" s="1"/>
</calcChain>
</file>

<file path=xl/sharedStrings.xml><?xml version="1.0" encoding="utf-8"?>
<sst xmlns="http://schemas.openxmlformats.org/spreadsheetml/2006/main" count="185" uniqueCount="181">
  <si>
    <t xml:space="preserve">This guide is designed to make it easier for the seller to use the knowledge, 
methodologies and best practices of consultative sales in your day-to-day life. 
It has been designed in a complete and comprehensive way to serve various sizes of companies, 
and companies from various market segments. </t>
  </si>
  <si>
    <t xml:space="preserve">You should only use information that you deem relevant to your business and your needs. </t>
  </si>
  <si>
    <t>If you have any questions about the use of this guide, 
ask the instructor or ADVANCE consultants for help by emailing advance@advanceconsulting.com.br  
or phone (11) 3044-0867</t>
  </si>
  <si>
    <t>Color code</t>
  </si>
  <si>
    <t>Amount known or provided for the year</t>
  </si>
  <si>
    <t>Amount that must be provided by the participant</t>
  </si>
  <si>
    <t>Calculated amount</t>
  </si>
  <si>
    <t>Result or conclusion</t>
  </si>
  <si>
    <t>Spreadsheets in this document</t>
  </si>
  <si>
    <t>Calculation of working days to sell</t>
  </si>
  <si>
    <t>Calculation of seller value per hour</t>
  </si>
  <si>
    <t>Calculation of the seller's use</t>
  </si>
  <si>
    <t>Opportunity map</t>
  </si>
  <si>
    <t>ADVANCE CONSULTING</t>
  </si>
  <si>
    <t>Company Name: ADVANCE Marketing Ltda.</t>
  </si>
  <si>
    <t xml:space="preserve">R. Afonso Bras 473 - 1 andar </t>
  </si>
  <si>
    <t>04511-011 Vila Nova Conceição</t>
  </si>
  <si>
    <t xml:space="preserve">Sao Paulo, Brazil </t>
  </si>
  <si>
    <t>Phone: +55-11-3044-0867</t>
  </si>
  <si>
    <t>Email: advance@advanceconsulting.com.br</t>
  </si>
  <si>
    <t xml:space="preserve">Website: www.advanceconsulting.com.br </t>
  </si>
  <si>
    <t>All rights reserved and protected under the Brazilian Law 9,610 of 02/19/1998.</t>
  </si>
  <si>
    <t>No part of this book, without ADVANCE marketing's prior written authorization, 
may be reproduced or transmitted whatever the means employed: 
electronic, mechanical, photographic, recording or any others.</t>
  </si>
  <si>
    <t>In this worksheet we will calculate the time that the seller devotes to selling</t>
  </si>
  <si>
    <t>Days dedicated to selling</t>
  </si>
  <si>
    <t>Total days of the year</t>
  </si>
  <si>
    <t>days</t>
  </si>
  <si>
    <t>Saturdays and Sundays (52 weeks)</t>
  </si>
  <si>
    <t>days</t>
  </si>
  <si>
    <t>Vacation</t>
  </si>
  <si>
    <t>days</t>
  </si>
  <si>
    <t>Holidays and bridges</t>
  </si>
  <si>
    <t>days</t>
  </si>
  <si>
    <t>Days in training</t>
  </si>
  <si>
    <t>days</t>
  </si>
  <si>
    <t>Absences due to diseases and others</t>
  </si>
  <si>
    <t>days</t>
  </si>
  <si>
    <t>Planning and internal activities</t>
  </si>
  <si>
    <t>days</t>
  </si>
  <si>
    <t>Total consumed in non-sales</t>
  </si>
  <si>
    <t>days</t>
  </si>
  <si>
    <t>Total days dedicated to selling</t>
  </si>
  <si>
    <t>days</t>
  </si>
  <si>
    <t>In this worksheet we will calculate how much the seller's hour is worth</t>
  </si>
  <si>
    <t>Number of winners</t>
  </si>
  <si>
    <t>Number of days dedicated to selling in the YEAR</t>
  </si>
  <si>
    <t>Number of hours in the day</t>
  </si>
  <si>
    <t>Every hour the seller leaves</t>
  </si>
  <si>
    <t>to use to "sell" costs</t>
  </si>
  <si>
    <t>Number of opportunities required</t>
  </si>
  <si>
    <t>CONVERSION RATE</t>
  </si>
  <si>
    <t>percentage of the base worked that pass to the qualification phase</t>
  </si>
  <si>
    <t>CONVERSION RATE</t>
  </si>
  <si>
    <t>percentage of qualified opportunities entering the evaluation phase</t>
  </si>
  <si>
    <t>CONVERSION RATE</t>
  </si>
  <si>
    <t>percentage of qualified opportunities that generate proposal</t>
  </si>
  <si>
    <t>percentage of bids issued that generate a sale</t>
  </si>
  <si>
    <t>Total Conversion Rate</t>
  </si>
  <si>
    <t>Seller's quota in the YEAR</t>
  </si>
  <si>
    <t>Average sale value</t>
  </si>
  <si>
    <t>and the quantity of the deals</t>
  </si>
  <si>
    <t>that the seller needs to close</t>
  </si>
  <si>
    <t>in the year</t>
  </si>
  <si>
    <t>Time required for an opportunity</t>
  </si>
  <si>
    <t>Number of hours it takes you to develop each step of A SINGLE OPPORTUNITY</t>
  </si>
  <si>
    <t>Prospecting</t>
  </si>
  <si>
    <t>hours</t>
  </si>
  <si>
    <t>Qualify</t>
  </si>
  <si>
    <t>hours</t>
  </si>
  <si>
    <t>Develop up to proposal</t>
  </si>
  <si>
    <t>hours</t>
  </si>
  <si>
    <t>Generate a proposal</t>
  </si>
  <si>
    <t>hours</t>
  </si>
  <si>
    <t>Negotiate until close</t>
  </si>
  <si>
    <t>hours</t>
  </si>
  <si>
    <t>Time required for all opportunities in each quarter</t>
  </si>
  <si>
    <t>Number of hours it takes you to develop each step of each opportunity</t>
  </si>
  <si>
    <t>ACTIVITY</t>
  </si>
  <si>
    <t>Prospecting</t>
  </si>
  <si>
    <t xml:space="preserve">Hour(s) spent per opportunity = </t>
  </si>
  <si>
    <t>hours</t>
  </si>
  <si>
    <t>Qualify</t>
  </si>
  <si>
    <t xml:space="preserve">Hour(s) spent per opportunity = </t>
  </si>
  <si>
    <t>hours</t>
  </si>
  <si>
    <t>Develop up to proposal</t>
  </si>
  <si>
    <t xml:space="preserve">Hour(s) spent per opportunity = </t>
  </si>
  <si>
    <t>hours</t>
  </si>
  <si>
    <t>Generate a proposal</t>
  </si>
  <si>
    <t xml:space="preserve">Hour(s) spent per opportunity = </t>
  </si>
  <si>
    <t>hours</t>
  </si>
  <si>
    <t>Negotiate until close</t>
  </si>
  <si>
    <t xml:space="preserve">Hour(s) spent per opportunity = </t>
  </si>
  <si>
    <t>hours</t>
  </si>
  <si>
    <t>TOTAL HOURS</t>
  </si>
  <si>
    <t>hours</t>
  </si>
  <si>
    <t>TOTAL DAYS REQUIRED</t>
  </si>
  <si>
    <t>days</t>
  </si>
  <si>
    <t>TOTAL DAYS AVAILABLE IN THE YEAR</t>
  </si>
  <si>
    <t>days</t>
  </si>
  <si>
    <t>DIFFERENCE BETWEEN AVAILABLE DAYS AND REQUIRED DAYS</t>
  </si>
  <si>
    <t>days</t>
  </si>
  <si>
    <t>If the difference between available days and required days is negative, it means that you may not be able to meet your sales goal.</t>
  </si>
  <si>
    <t>You should then review the time spent on each activity and see where you can reduce it.</t>
  </si>
  <si>
    <t>Make a plan to be more productive and adjust the calculations until you close the account with a surplus.</t>
  </si>
  <si>
    <t>The longer you have days left over, the greater your chance of meeting the goal.</t>
  </si>
  <si>
    <t>Opportunity map</t>
  </si>
  <si>
    <t>Product</t>
  </si>
  <si>
    <t>Service</t>
  </si>
  <si>
    <t>Clients</t>
  </si>
  <si>
    <t>Sales Rep</t>
  </si>
  <si>
    <t>Customer 1</t>
  </si>
  <si>
    <t>m</t>
  </si>
  <si>
    <t>O</t>
  </si>
  <si>
    <t>m</t>
  </si>
  <si>
    <t>o</t>
  </si>
  <si>
    <t>m</t>
  </si>
  <si>
    <t>m</t>
  </si>
  <si>
    <t>m</t>
  </si>
  <si>
    <t>x</t>
  </si>
  <si>
    <t>m</t>
  </si>
  <si>
    <t>o</t>
  </si>
  <si>
    <t>m</t>
  </si>
  <si>
    <t>m</t>
  </si>
  <si>
    <t>Customer 3</t>
  </si>
  <si>
    <t>o</t>
  </si>
  <si>
    <t>x</t>
  </si>
  <si>
    <t>m</t>
  </si>
  <si>
    <t>m</t>
  </si>
  <si>
    <t>m</t>
  </si>
  <si>
    <t>o</t>
  </si>
  <si>
    <t>Customer 4</t>
  </si>
  <si>
    <t>m</t>
  </si>
  <si>
    <t>x</t>
  </si>
  <si>
    <t>m</t>
  </si>
  <si>
    <t>o</t>
  </si>
  <si>
    <t>m</t>
  </si>
  <si>
    <t>x</t>
  </si>
  <si>
    <t>Customer 5</t>
  </si>
  <si>
    <t>o</t>
  </si>
  <si>
    <t>m</t>
  </si>
  <si>
    <t>m</t>
  </si>
  <si>
    <t>m</t>
  </si>
  <si>
    <t>m</t>
  </si>
  <si>
    <t>x</t>
  </si>
  <si>
    <t>No. of opportunities identified</t>
  </si>
  <si>
    <t>Caption and padding:</t>
  </si>
  <si>
    <t>Relationship:</t>
  </si>
  <si>
    <t>Opportunity:</t>
  </si>
  <si>
    <t>Good</t>
  </si>
  <si>
    <t>There is the opportunity identified</t>
  </si>
  <si>
    <t>o</t>
  </si>
  <si>
    <t>Average</t>
  </si>
  <si>
    <t>The company is already present and has already sold</t>
  </si>
  <si>
    <t>p</t>
  </si>
  <si>
    <t>Weak</t>
  </si>
  <si>
    <t>The competitor has already sold</t>
  </si>
  <si>
    <t>x</t>
  </si>
  <si>
    <t>Opportunity not identified</t>
  </si>
  <si>
    <t>Strong probability of existing but has not yet been presented or mapped</t>
  </si>
  <si>
    <t>m</t>
  </si>
  <si>
    <t>Guide for the Seller</t>
  </si>
  <si>
    <t>© 2002-2023, ADVANCE Marketing Ltda.</t>
  </si>
  <si>
    <t>Seller's Value</t>
  </si>
  <si>
    <t>ANNUAL sales goal of the company or area</t>
  </si>
  <si>
    <t>Seller's value per hour</t>
  </si>
  <si>
    <t>In this worksheet we will calculate if you will have time enough to meet your sales goal or quota</t>
  </si>
  <si>
    <t># opportunities qualified</t>
  </si>
  <si>
    <t># opportunities developped</t>
  </si>
  <si>
    <t># of proposals</t>
  </si>
  <si>
    <t># customers prospected</t>
  </si>
  <si>
    <t># customrers prospected</t>
  </si>
  <si>
    <t># Business Accomplished</t>
  </si>
  <si>
    <t>Relationship</t>
  </si>
  <si>
    <t># of opportunities</t>
  </si>
  <si>
    <t>Product1</t>
  </si>
  <si>
    <t>Product2</t>
  </si>
  <si>
    <t>Product3</t>
  </si>
  <si>
    <t>Service1</t>
  </si>
  <si>
    <t>Service2</t>
  </si>
  <si>
    <t>Service3</t>
  </si>
  <si>
    <t>Customer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</si>
</sst>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  <numFmt numFmtId="167" formatCode="#,##0_ ;[Red]\-#,##0\ "/>
    <numFmt numFmtId="168" formatCode="_-[$$-409]* #,##0.00_ ;_-[$$-409]* \-#,##0.00\ ;_-[$$-409]* &quot;-&quot;??_ ;_-@_ "/>
  </numFmts>
  <fonts count="22" x14ac:knownFonts="1"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0000FF"/>
      <name val="Arial"/>
      <family val="2"/>
    </font>
    <font>
      <b/>
      <sz val="24"/>
      <color theme="1"/>
      <name val="Arial"/>
      <family val="2"/>
    </font>
    <font>
      <i/>
      <sz val="8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indexed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36"/>
      <color indexed="8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44" fontId="3" fillId="0" borderId="0" applyFont="0" applyFill="0" applyBorder="0" applyAlignment="0" applyProtection="0"/>
    <xf numFmtId="0" fontId="11" fillId="0" borderId="0"/>
    <xf numFmtId="0" fontId="21" fillId="0" borderId="0" applyNumberFormat="0" applyFill="0" applyBorder="0" applyAlignment="0" applyProtection="0"/>
  </cellStyleXfs>
  <cellXfs count="78">
    <xf numFmtId="0" fontId="0" fillId="0" borderId="0" xfId="0"/>
    <xf numFmtId="0" fontId="6" fillId="0" borderId="0" xfId="0" applyFont="1"/>
    <xf numFmtId="3" fontId="0" fillId="0" borderId="0" xfId="1" applyNumberFormat="1" applyFont="1" applyProtection="1"/>
    <xf numFmtId="0" fontId="4" fillId="0" borderId="1" xfId="0" applyFont="1" applyBorder="1"/>
    <xf numFmtId="3" fontId="6" fillId="0" borderId="1" xfId="0" applyNumberFormat="1" applyFont="1" applyBorder="1"/>
    <xf numFmtId="165" fontId="0" fillId="2" borderId="2" xfId="1" applyNumberFormat="1" applyFont="1" applyFill="1" applyBorder="1" applyProtection="1">
      <protection locked="0"/>
    </xf>
    <xf numFmtId="0" fontId="7" fillId="0" borderId="0" xfId="0" applyFont="1"/>
    <xf numFmtId="0" fontId="5" fillId="3" borderId="0" xfId="0" applyFont="1" applyFill="1"/>
    <xf numFmtId="0" fontId="8" fillId="0" borderId="0" xfId="0" applyFont="1" applyAlignment="1">
      <alignment wrapText="1"/>
    </xf>
    <xf numFmtId="9" fontId="0" fillId="2" borderId="2" xfId="2" applyFont="1" applyFill="1" applyBorder="1" applyProtection="1">
      <protection locked="0"/>
    </xf>
    <xf numFmtId="10" fontId="6" fillId="0" borderId="0" xfId="2" applyNumberFormat="1" applyFont="1"/>
    <xf numFmtId="1" fontId="6" fillId="0" borderId="0" xfId="0" applyNumberFormat="1" applyFont="1"/>
    <xf numFmtId="0" fontId="0" fillId="0" borderId="0" xfId="0" applyAlignment="1">
      <alignment horizontal="right"/>
    </xf>
    <xf numFmtId="0" fontId="0" fillId="2" borderId="2" xfId="2" applyNumberFormat="1" applyFont="1" applyFill="1" applyBorder="1" applyProtection="1">
      <protection locked="0"/>
    </xf>
    <xf numFmtId="0" fontId="5" fillId="3" borderId="0" xfId="0" applyFont="1" applyFill="1" applyAlignment="1">
      <alignment horizontal="right"/>
    </xf>
    <xf numFmtId="0" fontId="4" fillId="0" borderId="1" xfId="0" applyFont="1" applyBorder="1" applyAlignment="1">
      <alignment horizontal="right"/>
    </xf>
    <xf numFmtId="0" fontId="0" fillId="4" borderId="0" xfId="0" applyFill="1"/>
    <xf numFmtId="0" fontId="4" fillId="4" borderId="0" xfId="0" applyFont="1" applyFill="1"/>
    <xf numFmtId="0" fontId="5" fillId="0" borderId="0" xfId="0" applyFont="1"/>
    <xf numFmtId="0" fontId="10" fillId="0" borderId="0" xfId="0" applyFont="1"/>
    <xf numFmtId="0" fontId="6" fillId="4" borderId="0" xfId="0" applyFont="1" applyFill="1"/>
    <xf numFmtId="167" fontId="6" fillId="4" borderId="0" xfId="0" applyNumberFormat="1" applyFont="1" applyFill="1"/>
    <xf numFmtId="0" fontId="0" fillId="2" borderId="4" xfId="2" applyNumberFormat="1" applyFont="1" applyFill="1" applyBorder="1" applyProtection="1">
      <protection locked="0"/>
    </xf>
    <xf numFmtId="0" fontId="4" fillId="0" borderId="0" xfId="0" applyFont="1"/>
    <xf numFmtId="3" fontId="6" fillId="0" borderId="0" xfId="0" applyNumberFormat="1" applyFont="1"/>
    <xf numFmtId="3" fontId="6" fillId="0" borderId="0" xfId="0" applyNumberFormat="1" applyFont="1" applyAlignment="1">
      <alignment horizontal="center"/>
    </xf>
    <xf numFmtId="0" fontId="0" fillId="0" borderId="3" xfId="0" applyBorder="1"/>
    <xf numFmtId="3" fontId="6" fillId="0" borderId="3" xfId="0" applyNumberFormat="1" applyFont="1" applyBorder="1"/>
    <xf numFmtId="0" fontId="0" fillId="0" borderId="3" xfId="0" applyBorder="1" applyAlignment="1">
      <alignment horizontal="right"/>
    </xf>
    <xf numFmtId="3" fontId="6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11" fillId="0" borderId="0" xfId="6"/>
    <xf numFmtId="0" fontId="12" fillId="0" borderId="0" xfId="6" applyFont="1"/>
    <xf numFmtId="0" fontId="13" fillId="5" borderId="0" xfId="6" applyFont="1" applyFill="1" applyAlignment="1">
      <alignment horizontal="center" vertical="center"/>
    </xf>
    <xf numFmtId="0" fontId="14" fillId="0" borderId="0" xfId="6" applyFont="1"/>
    <xf numFmtId="0" fontId="16" fillId="6" borderId="7" xfId="6" applyFont="1" applyFill="1" applyBorder="1" applyAlignment="1">
      <alignment horizontal="center" vertical="center"/>
    </xf>
    <xf numFmtId="0" fontId="14" fillId="0" borderId="7" xfId="6" applyFont="1" applyBorder="1" applyAlignment="1">
      <alignment horizontal="center" textRotation="90"/>
    </xf>
    <xf numFmtId="0" fontId="15" fillId="6" borderId="7" xfId="6" applyFont="1" applyFill="1" applyBorder="1" applyAlignment="1">
      <alignment horizontal="center" vertical="center"/>
    </xf>
    <xf numFmtId="0" fontId="14" fillId="0" borderId="2" xfId="6" applyFont="1" applyBorder="1" applyAlignment="1">
      <alignment horizontal="justify" vertical="top" wrapText="1"/>
    </xf>
    <xf numFmtId="0" fontId="14" fillId="7" borderId="2" xfId="6" applyFont="1" applyFill="1" applyBorder="1" applyAlignment="1">
      <alignment horizontal="center"/>
    </xf>
    <xf numFmtId="164" fontId="14" fillId="0" borderId="2" xfId="6" applyNumberFormat="1" applyFont="1" applyBorder="1" applyAlignment="1">
      <alignment horizontal="center"/>
    </xf>
    <xf numFmtId="0" fontId="14" fillId="0" borderId="2" xfId="6" applyFont="1" applyBorder="1" applyAlignment="1">
      <alignment horizontal="center"/>
    </xf>
    <xf numFmtId="0" fontId="14" fillId="8" borderId="2" xfId="6" applyFont="1" applyFill="1" applyBorder="1" applyAlignment="1">
      <alignment horizontal="center"/>
    </xf>
    <xf numFmtId="0" fontId="14" fillId="9" borderId="2" xfId="6" applyFont="1" applyFill="1" applyBorder="1" applyAlignment="1">
      <alignment horizontal="center"/>
    </xf>
    <xf numFmtId="0" fontId="14" fillId="0" borderId="2" xfId="6" applyFont="1" applyBorder="1"/>
    <xf numFmtId="0" fontId="15" fillId="0" borderId="2" xfId="6" applyFont="1" applyBorder="1"/>
    <xf numFmtId="0" fontId="14" fillId="0" borderId="0" xfId="6" applyFont="1" applyAlignment="1">
      <alignment vertical="top"/>
    </xf>
    <xf numFmtId="0" fontId="14" fillId="0" borderId="0" xfId="6" applyFont="1" applyAlignment="1">
      <alignment horizontal="right"/>
    </xf>
    <xf numFmtId="0" fontId="18" fillId="0" borderId="2" xfId="6" applyFont="1" applyBorder="1"/>
    <xf numFmtId="0" fontId="19" fillId="0" borderId="2" xfId="6" applyFont="1" applyBorder="1"/>
    <xf numFmtId="0" fontId="19" fillId="9" borderId="2" xfId="6" applyFont="1" applyFill="1" applyBorder="1" applyAlignment="1">
      <alignment horizontal="center"/>
    </xf>
    <xf numFmtId="0" fontId="19" fillId="8" borderId="2" xfId="6" applyFont="1" applyFill="1" applyBorder="1" applyAlignment="1">
      <alignment horizontal="center"/>
    </xf>
    <xf numFmtId="0" fontId="19" fillId="7" borderId="2" xfId="6" applyFont="1" applyFill="1" applyBorder="1" applyAlignment="1">
      <alignment horizontal="center"/>
    </xf>
    <xf numFmtId="16" fontId="14" fillId="0" borderId="0" xfId="6" applyNumberFormat="1" applyFont="1" applyAlignment="1">
      <alignment horizontal="center"/>
    </xf>
    <xf numFmtId="0" fontId="19" fillId="0" borderId="2" xfId="6" applyFont="1" applyBorder="1" applyAlignment="1">
      <alignment wrapText="1"/>
    </xf>
    <xf numFmtId="0" fontId="19" fillId="0" borderId="2" xfId="6" applyFont="1" applyBorder="1" applyAlignment="1">
      <alignment horizontal="center"/>
    </xf>
    <xf numFmtId="0" fontId="20" fillId="0" borderId="0" xfId="6" applyFont="1"/>
    <xf numFmtId="0" fontId="12" fillId="0" borderId="0" xfId="6" applyFont="1" applyAlignment="1">
      <alignment horizontal="center"/>
    </xf>
    <xf numFmtId="0" fontId="11" fillId="0" borderId="0" xfId="6" applyAlignment="1">
      <alignment horizontal="center"/>
    </xf>
    <xf numFmtId="0" fontId="3" fillId="0" borderId="0" xfId="0" applyFont="1" applyAlignment="1">
      <alignment vertical="center"/>
    </xf>
    <xf numFmtId="0" fontId="21" fillId="0" borderId="0" xfId="7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horizontal="left" vertical="center" wrapText="1"/>
    </xf>
    <xf numFmtId="0" fontId="0" fillId="0" borderId="0" xfId="7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5" fillId="6" borderId="5" xfId="6" applyFont="1" applyFill="1" applyBorder="1" applyAlignment="1">
      <alignment horizontal="center" vertical="center"/>
    </xf>
    <xf numFmtId="0" fontId="15" fillId="6" borderId="1" xfId="6" applyFont="1" applyFill="1" applyBorder="1" applyAlignment="1">
      <alignment horizontal="center" vertical="center"/>
    </xf>
    <xf numFmtId="0" fontId="15" fillId="6" borderId="6" xfId="6" applyFont="1" applyFill="1" applyBorder="1" applyAlignment="1">
      <alignment horizontal="center" vertical="center"/>
    </xf>
    <xf numFmtId="0" fontId="13" fillId="5" borderId="2" xfId="6" applyFont="1" applyFill="1" applyBorder="1" applyAlignment="1">
      <alignment horizontal="center"/>
    </xf>
    <xf numFmtId="0" fontId="17" fillId="5" borderId="5" xfId="6" applyFont="1" applyFill="1" applyBorder="1" applyAlignment="1">
      <alignment horizontal="center"/>
    </xf>
    <xf numFmtId="0" fontId="17" fillId="5" borderId="6" xfId="6" applyFont="1" applyFill="1" applyBorder="1" applyAlignment="1">
      <alignment horizontal="center"/>
    </xf>
    <xf numFmtId="16" fontId="14" fillId="0" borderId="0" xfId="6" applyNumberFormat="1" applyFont="1" applyAlignment="1">
      <alignment horizontal="center"/>
    </xf>
    <xf numFmtId="168" fontId="0" fillId="2" borderId="2" xfId="1" applyNumberFormat="1" applyFont="1" applyFill="1" applyBorder="1" applyProtection="1">
      <protection locked="0"/>
    </xf>
    <xf numFmtId="168" fontId="6" fillId="4" borderId="0" xfId="0" applyNumberFormat="1" applyFont="1" applyFill="1"/>
    <xf numFmtId="0" fontId="8" fillId="0" borderId="0" xfId="0" applyFont="1" applyAlignment="1">
      <alignment vertical="top" wrapText="1"/>
    </xf>
    <xf numFmtId="168" fontId="0" fillId="2" borderId="2" xfId="2" applyNumberFormat="1" applyFont="1" applyFill="1" applyBorder="1" applyProtection="1">
      <protection locked="0"/>
    </xf>
  </cellXfs>
  <cellStyles count="8">
    <cellStyle name="Currency 2" xfId="5" xr:uid="{00000000-0005-0000-0000-000001000000}"/>
    <cellStyle name="Hiperlink" xfId="7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722137B9-293E-9B48-8856-A1F90B6A1B1D}"/>
    <cellStyle name="Porcentagem" xfId="2" builtinId="5"/>
    <cellStyle name="Vírgula" xfId="1" builtinId="3"/>
  </cellStyles>
  <dxfs count="6"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552450</xdr:colOff>
      <xdr:row>3</xdr:row>
      <xdr:rowOff>114300</xdr:rowOff>
    </xdr:from>
    <xdr:to>
      <xdr:col>3</xdr:col>
      <xdr:colOff>1066800</xdr:colOff>
      <xdr:row>19</xdr:row>
      <xdr:rowOff>121728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90775" y="371475"/>
          <a:ext cx="2295525" cy="353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showGridLines="0" zoomScaleNormal="100" workbookViewId="0">
      <selection activeCell="A45" sqref="A45"/>
    </sheetView>
  </sheetViews>
  <sheetFormatPr baseColWidth="10" defaultColWidth="8.83203125" defaultRowHeight="13" x14ac:dyDescent="0.15"/>
  <cols>
    <col min="1" max="1" width="9.1640625" bestFit="1" customWidth="1"/>
    <col min="3" max="3" width="66.5" customWidth="1"/>
  </cols>
  <sheetData>
    <row r="1" spans="1:5" ht="30" x14ac:dyDescent="0.3">
      <c r="A1" s="6" t="s">
        <v>160</v>
      </c>
    </row>
    <row r="2" spans="1:5" ht="60" customHeight="1" x14ac:dyDescent="0.15">
      <c r="A2" s="64" t="s">
        <v>0</v>
      </c>
      <c r="B2" s="64"/>
      <c r="C2" s="64"/>
      <c r="D2" s="64"/>
      <c r="E2" s="64"/>
    </row>
    <row r="3" spans="1:5" x14ac:dyDescent="0.15">
      <c r="A3" s="60"/>
    </row>
    <row r="4" spans="1:5" x14ac:dyDescent="0.15">
      <c r="A4" s="59" t="s">
        <v>1</v>
      </c>
    </row>
    <row r="5" spans="1:5" x14ac:dyDescent="0.15">
      <c r="A5" s="59"/>
    </row>
    <row r="6" spans="1:5" ht="46" customHeight="1" x14ac:dyDescent="0.15">
      <c r="A6" s="65" t="s">
        <v>2</v>
      </c>
      <c r="B6" s="65"/>
      <c r="C6" s="65"/>
      <c r="D6" s="65"/>
      <c r="E6" s="65"/>
    </row>
    <row r="7" spans="1:5" x14ac:dyDescent="0.15">
      <c r="A7" s="60"/>
    </row>
    <row r="8" spans="1:5" x14ac:dyDescent="0.15">
      <c r="A8" s="60"/>
    </row>
    <row r="9" spans="1:5" ht="20" x14ac:dyDescent="0.2">
      <c r="A9" s="18" t="s">
        <v>3</v>
      </c>
    </row>
    <row r="10" spans="1:5" x14ac:dyDescent="0.15">
      <c r="A10">
        <v>9999</v>
      </c>
      <c r="B10" t="s">
        <v>4</v>
      </c>
    </row>
    <row r="11" spans="1:5" x14ac:dyDescent="0.15">
      <c r="A11" s="5">
        <v>20</v>
      </c>
      <c r="B11" t="s">
        <v>5</v>
      </c>
    </row>
    <row r="12" spans="1:5" x14ac:dyDescent="0.15">
      <c r="A12" s="1">
        <v>9999</v>
      </c>
      <c r="B12" t="s">
        <v>6</v>
      </c>
    </row>
    <row r="13" spans="1:5" x14ac:dyDescent="0.15">
      <c r="A13" s="16">
        <v>9999</v>
      </c>
      <c r="B13" t="s">
        <v>7</v>
      </c>
    </row>
    <row r="16" spans="1:5" ht="20" x14ac:dyDescent="0.2">
      <c r="A16" s="18" t="s">
        <v>8</v>
      </c>
    </row>
    <row r="17" spans="1:1" x14ac:dyDescent="0.15">
      <c r="A17" t="s">
        <v>9</v>
      </c>
    </row>
    <row r="18" spans="1:1" x14ac:dyDescent="0.15">
      <c r="A18" t="s">
        <v>10</v>
      </c>
    </row>
    <row r="19" spans="1:1" x14ac:dyDescent="0.15">
      <c r="A19" t="s">
        <v>11</v>
      </c>
    </row>
    <row r="20" spans="1:1" x14ac:dyDescent="0.15">
      <c r="A20" t="s">
        <v>12</v>
      </c>
    </row>
    <row r="31" spans="1:1" x14ac:dyDescent="0.15">
      <c r="A31" s="61" t="s">
        <v>13</v>
      </c>
    </row>
    <row r="32" spans="1:1" x14ac:dyDescent="0.15">
      <c r="A32" s="61" t="s">
        <v>14</v>
      </c>
    </row>
    <row r="33" spans="1:5" x14ac:dyDescent="0.15">
      <c r="A33" s="61" t="s">
        <v>15</v>
      </c>
    </row>
    <row r="34" spans="1:5" x14ac:dyDescent="0.15">
      <c r="A34" s="61" t="s">
        <v>16</v>
      </c>
    </row>
    <row r="35" spans="1:5" x14ac:dyDescent="0.15">
      <c r="A35" s="61" t="s">
        <v>17</v>
      </c>
    </row>
    <row r="36" spans="1:5" x14ac:dyDescent="0.15">
      <c r="A36" s="61"/>
    </row>
    <row r="37" spans="1:5" x14ac:dyDescent="0.15">
      <c r="A37" s="61" t="s">
        <v>18</v>
      </c>
    </row>
    <row r="38" spans="1:5" x14ac:dyDescent="0.15">
      <c r="A38" s="61" t="s">
        <v>19</v>
      </c>
    </row>
    <row r="39" spans="1:5" x14ac:dyDescent="0.15">
      <c r="A39" t="s">
        <v>20</v>
      </c>
    </row>
    <row r="41" spans="1:5" x14ac:dyDescent="0.15">
      <c r="A41" s="62" t="s">
        <v>161</v>
      </c>
    </row>
    <row r="42" spans="1:5" x14ac:dyDescent="0.15">
      <c r="A42" s="61" t="s">
        <v>21</v>
      </c>
    </row>
    <row r="43" spans="1:5" ht="42" customHeight="1" x14ac:dyDescent="0.15">
      <c r="A43" s="64" t="s">
        <v>22</v>
      </c>
      <c r="B43" s="66"/>
      <c r="C43" s="66"/>
      <c r="D43" s="66"/>
      <c r="E43" s="66"/>
    </row>
    <row r="44" spans="1:5" x14ac:dyDescent="0.15">
      <c r="A44" s="61">
        <v>20230527</v>
      </c>
    </row>
  </sheetData>
  <mergeCells count="3">
    <mergeCell ref="A2:E2"/>
    <mergeCell ref="A6:E6"/>
    <mergeCell ref="A43:E43"/>
  </mergeCells>
  <pageMargins left="0.7" right="0.7" top="0.75" bottom="0.75" header="0.3" footer="0.3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showGridLines="0" zoomScale="200" zoomScaleNormal="200" zoomScalePageLayoutView="200" workbookViewId="0">
      <selection activeCell="B14" sqref="B14"/>
    </sheetView>
  </sheetViews>
  <sheetFormatPr baseColWidth="10" defaultColWidth="8.83203125" defaultRowHeight="13" x14ac:dyDescent="0.15"/>
  <cols>
    <col min="1" max="1" width="46.5" customWidth="1"/>
    <col min="2" max="2" width="7.6640625" customWidth="1"/>
    <col min="3" max="3" width="6" style="12" customWidth="1"/>
  </cols>
  <sheetData>
    <row r="1" spans="1:3" x14ac:dyDescent="0.15">
      <c r="A1" s="19" t="s">
        <v>23</v>
      </c>
    </row>
    <row r="4" spans="1:3" ht="20" x14ac:dyDescent="0.2">
      <c r="A4" s="7" t="s">
        <v>24</v>
      </c>
      <c r="B4" s="7"/>
      <c r="C4" s="14"/>
    </row>
    <row r="6" spans="1:3" x14ac:dyDescent="0.15">
      <c r="A6" t="s">
        <v>25</v>
      </c>
      <c r="B6">
        <v>365</v>
      </c>
      <c r="C6" s="12" t="s">
        <v>26</v>
      </c>
    </row>
    <row r="8" spans="1:3" x14ac:dyDescent="0.15">
      <c r="A8" t="s">
        <v>27</v>
      </c>
      <c r="B8" s="2">
        <f>52*2</f>
        <v>104</v>
      </c>
      <c r="C8" s="12" t="s">
        <v>28</v>
      </c>
    </row>
    <row r="9" spans="1:3" x14ac:dyDescent="0.15">
      <c r="A9" t="s">
        <v>29</v>
      </c>
      <c r="B9" s="5">
        <v>20</v>
      </c>
      <c r="C9" s="12" t="s">
        <v>30</v>
      </c>
    </row>
    <row r="10" spans="1:3" x14ac:dyDescent="0.15">
      <c r="A10" t="s">
        <v>31</v>
      </c>
      <c r="B10" s="5">
        <v>10</v>
      </c>
      <c r="C10" s="12" t="s">
        <v>32</v>
      </c>
    </row>
    <row r="11" spans="1:3" x14ac:dyDescent="0.15">
      <c r="A11" t="s">
        <v>33</v>
      </c>
      <c r="B11" s="5">
        <v>5</v>
      </c>
      <c r="C11" s="12" t="s">
        <v>34</v>
      </c>
    </row>
    <row r="12" spans="1:3" x14ac:dyDescent="0.15">
      <c r="A12" t="s">
        <v>35</v>
      </c>
      <c r="B12" s="5">
        <v>5</v>
      </c>
      <c r="C12" s="12" t="s">
        <v>36</v>
      </c>
    </row>
    <row r="13" spans="1:3" x14ac:dyDescent="0.15">
      <c r="A13" t="s">
        <v>37</v>
      </c>
      <c r="B13" s="5">
        <v>52</v>
      </c>
      <c r="C13" s="12" t="s">
        <v>38</v>
      </c>
    </row>
    <row r="14" spans="1:3" x14ac:dyDescent="0.15">
      <c r="A14" s="3" t="s">
        <v>39</v>
      </c>
      <c r="B14" s="4">
        <f>SUM(B8:B13)</f>
        <v>196</v>
      </c>
      <c r="C14" s="15" t="s">
        <v>40</v>
      </c>
    </row>
    <row r="16" spans="1:3" x14ac:dyDescent="0.15">
      <c r="A16" s="3" t="s">
        <v>41</v>
      </c>
      <c r="B16" s="4">
        <f>B6-B14</f>
        <v>169</v>
      </c>
      <c r="C16" s="15" t="s">
        <v>42</v>
      </c>
    </row>
  </sheetData>
  <sheetProtection formatCells="0" formatColumns="0" formatRows="0" insertHyperlinks="0"/>
  <pageMargins left="0.7" right="0.7" top="0.75" bottom="0.75" header="0.3" footer="0.3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showGridLines="0" zoomScale="125" zoomScaleNormal="125" zoomScalePageLayoutView="125" workbookViewId="0">
      <selection activeCell="A15" sqref="A15"/>
    </sheetView>
  </sheetViews>
  <sheetFormatPr baseColWidth="10" defaultColWidth="8.83203125" defaultRowHeight="13" x14ac:dyDescent="0.15"/>
  <cols>
    <col min="1" max="1" width="54.1640625" customWidth="1"/>
    <col min="2" max="2" width="20.5" customWidth="1"/>
  </cols>
  <sheetData>
    <row r="1" spans="1:2" x14ac:dyDescent="0.15">
      <c r="A1" s="19" t="s">
        <v>43</v>
      </c>
    </row>
    <row r="4" spans="1:2" ht="20" x14ac:dyDescent="0.2">
      <c r="A4" s="7" t="s">
        <v>162</v>
      </c>
      <c r="B4" s="7"/>
    </row>
    <row r="6" spans="1:2" x14ac:dyDescent="0.15">
      <c r="A6" t="s">
        <v>163</v>
      </c>
      <c r="B6" s="74">
        <v>2000000</v>
      </c>
    </row>
    <row r="8" spans="1:2" x14ac:dyDescent="0.15">
      <c r="A8" t="s">
        <v>44</v>
      </c>
      <c r="B8" s="5">
        <v>1</v>
      </c>
    </row>
    <row r="10" spans="1:2" x14ac:dyDescent="0.15">
      <c r="A10" t="s">
        <v>45</v>
      </c>
      <c r="B10" s="5">
        <v>169</v>
      </c>
    </row>
    <row r="11" spans="1:2" x14ac:dyDescent="0.15">
      <c r="A11" t="s">
        <v>46</v>
      </c>
      <c r="B11">
        <v>8</v>
      </c>
    </row>
    <row r="13" spans="1:2" ht="20" x14ac:dyDescent="0.2">
      <c r="A13" s="7" t="s">
        <v>164</v>
      </c>
      <c r="B13" s="7"/>
    </row>
    <row r="14" spans="1:2" x14ac:dyDescent="0.15">
      <c r="A14" s="17" t="s">
        <v>47</v>
      </c>
      <c r="B14" s="17"/>
    </row>
    <row r="15" spans="1:2" x14ac:dyDescent="0.15">
      <c r="A15" s="17" t="s">
        <v>48</v>
      </c>
      <c r="B15" s="75">
        <f>B6/B8/B10/B11</f>
        <v>1479.2899408284025</v>
      </c>
    </row>
  </sheetData>
  <sheetProtection formatCells="0" formatColumns="0" formatRows="0" insertHyperlinks="0"/>
  <pageMargins left="0.7" right="0.7" top="0.75" bottom="0.75" header="0.3" footer="0.3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2"/>
  <sheetViews>
    <sheetView showGridLines="0" tabSelected="1" zoomScale="149" zoomScaleNormal="149" zoomScalePageLayoutView="150" workbookViewId="0"/>
  </sheetViews>
  <sheetFormatPr baseColWidth="10" defaultColWidth="8.83203125" defaultRowHeight="13" x14ac:dyDescent="0.15"/>
  <cols>
    <col min="1" max="1" width="22.83203125" customWidth="1"/>
    <col min="2" max="2" width="7.5" customWidth="1"/>
    <col min="3" max="3" width="26.6640625" customWidth="1"/>
    <col min="4" max="4" width="23.33203125" customWidth="1"/>
    <col min="5" max="5" width="27.33203125" customWidth="1"/>
  </cols>
  <sheetData>
    <row r="1" spans="1:6" x14ac:dyDescent="0.15">
      <c r="A1" t="s">
        <v>165</v>
      </c>
    </row>
    <row r="3" spans="1:6" ht="20" x14ac:dyDescent="0.2">
      <c r="A3" s="7" t="s">
        <v>49</v>
      </c>
      <c r="B3" s="7"/>
      <c r="C3" s="7"/>
      <c r="D3" s="7"/>
      <c r="E3" s="7"/>
      <c r="F3" s="7"/>
    </row>
    <row r="7" spans="1:6" x14ac:dyDescent="0.15">
      <c r="A7" s="12" t="s">
        <v>169</v>
      </c>
      <c r="B7" s="11">
        <f>B10/F8</f>
        <v>199.99999986470655</v>
      </c>
      <c r="C7" s="11"/>
    </row>
    <row r="8" spans="1:6" x14ac:dyDescent="0.15">
      <c r="A8" s="12"/>
      <c r="E8" t="s">
        <v>50</v>
      </c>
      <c r="F8" s="9">
        <v>0.50000042670712574</v>
      </c>
    </row>
    <row r="9" spans="1:6" ht="24" x14ac:dyDescent="0.15">
      <c r="A9" s="12"/>
      <c r="E9" s="8" t="s">
        <v>51</v>
      </c>
    </row>
    <row r="10" spans="1:6" x14ac:dyDescent="0.15">
      <c r="A10" s="12" t="s">
        <v>166</v>
      </c>
      <c r="B10" s="11">
        <f>B13/F11</f>
        <v>100.00008527377837</v>
      </c>
      <c r="C10" s="11"/>
      <c r="E10" s="8"/>
    </row>
    <row r="11" spans="1:6" x14ac:dyDescent="0.15">
      <c r="A11" s="12"/>
      <c r="E11" t="s">
        <v>52</v>
      </c>
      <c r="F11" s="9">
        <v>0.8</v>
      </c>
    </row>
    <row r="12" spans="1:6" ht="24" x14ac:dyDescent="0.15">
      <c r="A12" s="12"/>
      <c r="E12" s="8" t="s">
        <v>53</v>
      </c>
    </row>
    <row r="13" spans="1:6" x14ac:dyDescent="0.15">
      <c r="A13" s="12" t="s">
        <v>167</v>
      </c>
      <c r="B13" s="11">
        <f>B16/F14</f>
        <v>80.000068219022694</v>
      </c>
      <c r="C13" s="11"/>
      <c r="E13" s="8"/>
    </row>
    <row r="14" spans="1:6" x14ac:dyDescent="0.15">
      <c r="A14" s="12"/>
      <c r="E14" t="s">
        <v>54</v>
      </c>
      <c r="F14" s="9">
        <v>0.74999866291241757</v>
      </c>
    </row>
    <row r="15" spans="1:6" ht="24" x14ac:dyDescent="0.15">
      <c r="A15" s="12"/>
      <c r="E15" s="8" t="s">
        <v>55</v>
      </c>
    </row>
    <row r="16" spans="1:6" x14ac:dyDescent="0.15">
      <c r="A16" s="12" t="s">
        <v>168</v>
      </c>
      <c r="B16" s="11">
        <f>D26/F17</f>
        <v>59.999944197169206</v>
      </c>
      <c r="C16" s="11"/>
      <c r="E16" s="8"/>
    </row>
    <row r="17" spans="1:6" x14ac:dyDescent="0.15">
      <c r="E17" t="s">
        <v>50</v>
      </c>
      <c r="F17" s="9">
        <v>0.33333364334934829</v>
      </c>
    </row>
    <row r="18" spans="1:6" ht="25" customHeight="1" x14ac:dyDescent="0.15">
      <c r="E18" s="76" t="s">
        <v>56</v>
      </c>
    </row>
    <row r="19" spans="1:6" x14ac:dyDescent="0.15">
      <c r="E19" s="76"/>
    </row>
    <row r="21" spans="1:6" x14ac:dyDescent="0.15">
      <c r="E21" t="s">
        <v>57</v>
      </c>
      <c r="F21" s="10">
        <f>F8*F11*F14*F17</f>
        <v>0.10000000006764673</v>
      </c>
    </row>
    <row r="22" spans="1:6" x14ac:dyDescent="0.15">
      <c r="C22" t="s">
        <v>58</v>
      </c>
      <c r="D22" s="77">
        <v>2000000</v>
      </c>
    </row>
    <row r="23" spans="1:6" x14ac:dyDescent="0.15">
      <c r="C23" t="s">
        <v>59</v>
      </c>
      <c r="D23" s="77">
        <v>100000</v>
      </c>
    </row>
    <row r="24" spans="1:6" x14ac:dyDescent="0.15">
      <c r="C24" s="16" t="s">
        <v>60</v>
      </c>
      <c r="D24" s="16"/>
    </row>
    <row r="25" spans="1:6" x14ac:dyDescent="0.15">
      <c r="C25" s="16" t="s">
        <v>61</v>
      </c>
      <c r="D25" s="16"/>
    </row>
    <row r="26" spans="1:6" x14ac:dyDescent="0.15">
      <c r="C26" s="16" t="s">
        <v>62</v>
      </c>
      <c r="D26" s="20">
        <f>D22/D23</f>
        <v>20</v>
      </c>
    </row>
    <row r="28" spans="1:6" ht="20" x14ac:dyDescent="0.2">
      <c r="A28" s="7" t="s">
        <v>63</v>
      </c>
      <c r="B28" s="7"/>
      <c r="C28" s="7"/>
      <c r="D28" s="7"/>
      <c r="E28" s="7"/>
      <c r="F28" s="7"/>
    </row>
    <row r="29" spans="1:6" x14ac:dyDescent="0.15">
      <c r="A29" t="s">
        <v>64</v>
      </c>
    </row>
    <row r="30" spans="1:6" x14ac:dyDescent="0.15">
      <c r="A30" t="s">
        <v>65</v>
      </c>
      <c r="C30" s="13">
        <v>2</v>
      </c>
      <c r="D30" t="s">
        <v>66</v>
      </c>
    </row>
    <row r="31" spans="1:6" x14ac:dyDescent="0.15">
      <c r="A31" t="s">
        <v>67</v>
      </c>
      <c r="C31" s="13">
        <v>2</v>
      </c>
      <c r="D31" t="s">
        <v>68</v>
      </c>
    </row>
    <row r="32" spans="1:6" x14ac:dyDescent="0.15">
      <c r="A32" t="s">
        <v>69</v>
      </c>
      <c r="C32" s="13">
        <v>8</v>
      </c>
      <c r="D32" t="s">
        <v>70</v>
      </c>
    </row>
    <row r="33" spans="1:7" x14ac:dyDescent="0.15">
      <c r="A33" t="s">
        <v>71</v>
      </c>
      <c r="C33" s="13">
        <v>4</v>
      </c>
      <c r="D33" t="s">
        <v>72</v>
      </c>
    </row>
    <row r="34" spans="1:7" x14ac:dyDescent="0.15">
      <c r="A34" t="s">
        <v>73</v>
      </c>
      <c r="C34" s="13">
        <v>8</v>
      </c>
      <c r="D34" t="s">
        <v>74</v>
      </c>
    </row>
    <row r="36" spans="1:7" ht="20" x14ac:dyDescent="0.2">
      <c r="A36" s="7" t="s">
        <v>75</v>
      </c>
      <c r="B36" s="7"/>
      <c r="C36" s="7"/>
      <c r="D36" s="7"/>
      <c r="E36" s="7"/>
      <c r="F36" s="7"/>
      <c r="G36" s="7"/>
    </row>
    <row r="37" spans="1:7" x14ac:dyDescent="0.15">
      <c r="A37" t="s">
        <v>76</v>
      </c>
    </row>
    <row r="38" spans="1:7" x14ac:dyDescent="0.15">
      <c r="A38" s="23" t="s">
        <v>77</v>
      </c>
      <c r="B38" s="24"/>
    </row>
    <row r="39" spans="1:7" x14ac:dyDescent="0.15">
      <c r="A39" t="s">
        <v>78</v>
      </c>
      <c r="B39" s="24">
        <f>B7</f>
        <v>199.99999986470655</v>
      </c>
      <c r="C39" s="12" t="s">
        <v>170</v>
      </c>
      <c r="D39" s="25">
        <f>C30</f>
        <v>2</v>
      </c>
      <c r="E39" t="s">
        <v>79</v>
      </c>
      <c r="F39" s="24">
        <f>B39*D39</f>
        <v>399.9999997294131</v>
      </c>
      <c r="G39" t="s">
        <v>80</v>
      </c>
    </row>
    <row r="40" spans="1:7" x14ac:dyDescent="0.15">
      <c r="A40" t="s">
        <v>81</v>
      </c>
      <c r="B40" s="24">
        <f>B10</f>
        <v>100.00008527377837</v>
      </c>
      <c r="C40" s="12" t="s">
        <v>166</v>
      </c>
      <c r="D40" s="25">
        <f>C31</f>
        <v>2</v>
      </c>
      <c r="E40" t="s">
        <v>82</v>
      </c>
      <c r="F40" s="24">
        <f>B40*D40</f>
        <v>200.00017054755673</v>
      </c>
      <c r="G40" t="s">
        <v>83</v>
      </c>
    </row>
    <row r="41" spans="1:7" x14ac:dyDescent="0.15">
      <c r="A41" t="s">
        <v>84</v>
      </c>
      <c r="B41" s="24">
        <f>B13</f>
        <v>80.000068219022694</v>
      </c>
      <c r="C41" s="12" t="s">
        <v>167</v>
      </c>
      <c r="D41" s="25">
        <f>C32</f>
        <v>8</v>
      </c>
      <c r="E41" t="s">
        <v>85</v>
      </c>
      <c r="F41" s="24">
        <f>B41*D41</f>
        <v>640.00054575218155</v>
      </c>
      <c r="G41" t="s">
        <v>86</v>
      </c>
    </row>
    <row r="42" spans="1:7" x14ac:dyDescent="0.15">
      <c r="A42" t="s">
        <v>87</v>
      </c>
      <c r="B42" s="24">
        <f>B16</f>
        <v>59.999944197169206</v>
      </c>
      <c r="C42" s="12" t="s">
        <v>168</v>
      </c>
      <c r="D42" s="25">
        <f>C33</f>
        <v>4</v>
      </c>
      <c r="E42" t="s">
        <v>88</v>
      </c>
      <c r="F42" s="24">
        <f>B42*D42</f>
        <v>239.99977678867683</v>
      </c>
      <c r="G42" t="s">
        <v>89</v>
      </c>
    </row>
    <row r="43" spans="1:7" ht="14" thickBot="1" x14ac:dyDescent="0.2">
      <c r="A43" s="26" t="s">
        <v>90</v>
      </c>
      <c r="B43" s="27">
        <f>D26</f>
        <v>20</v>
      </c>
      <c r="C43" s="28" t="s">
        <v>171</v>
      </c>
      <c r="D43" s="29">
        <f>C34</f>
        <v>8</v>
      </c>
      <c r="E43" s="26" t="s">
        <v>91</v>
      </c>
      <c r="F43" s="27">
        <f>B43*D43</f>
        <v>160</v>
      </c>
      <c r="G43" s="26" t="s">
        <v>92</v>
      </c>
    </row>
    <row r="44" spans="1:7" ht="14" thickTop="1" x14ac:dyDescent="0.15">
      <c r="A44" s="23" t="s">
        <v>93</v>
      </c>
      <c r="F44" s="24">
        <f>SUM(F39:F43)</f>
        <v>1640.0004928178282</v>
      </c>
      <c r="G44" t="s">
        <v>94</v>
      </c>
    </row>
    <row r="45" spans="1:7" x14ac:dyDescent="0.15">
      <c r="A45" s="23" t="s">
        <v>95</v>
      </c>
      <c r="F45" s="24">
        <f>F44/8</f>
        <v>205.00006160222853</v>
      </c>
      <c r="G45" t="s">
        <v>96</v>
      </c>
    </row>
    <row r="46" spans="1:7" ht="14" thickBot="1" x14ac:dyDescent="0.2">
      <c r="A46" s="30" t="s">
        <v>97</v>
      </c>
      <c r="B46" s="26"/>
      <c r="C46" s="26"/>
      <c r="D46" s="26"/>
      <c r="E46" s="26"/>
      <c r="F46" s="22">
        <v>169</v>
      </c>
      <c r="G46" s="26" t="s">
        <v>98</v>
      </c>
    </row>
    <row r="47" spans="1:7" ht="14" thickTop="1" x14ac:dyDescent="0.15">
      <c r="A47" s="17" t="s">
        <v>99</v>
      </c>
      <c r="B47" s="16"/>
      <c r="C47" s="16"/>
      <c r="D47" s="16"/>
      <c r="E47" s="16"/>
      <c r="F47" s="21">
        <f>F46-F45</f>
        <v>-36.000061602228527</v>
      </c>
      <c r="G47" s="16" t="s">
        <v>100</v>
      </c>
    </row>
    <row r="49" spans="1:1" x14ac:dyDescent="0.15">
      <c r="A49" s="63" t="s">
        <v>101</v>
      </c>
    </row>
    <row r="50" spans="1:1" x14ac:dyDescent="0.15">
      <c r="A50" s="63" t="s">
        <v>102</v>
      </c>
    </row>
    <row r="51" spans="1:1" x14ac:dyDescent="0.15">
      <c r="A51" s="63" t="s">
        <v>103</v>
      </c>
    </row>
    <row r="52" spans="1:1" x14ac:dyDescent="0.15">
      <c r="A52" s="63" t="s">
        <v>104</v>
      </c>
    </row>
  </sheetData>
  <pageMargins left="0.7" right="0.7" top="0.25" bottom="0.25" header="0.05" footer="0.05"/>
  <pageSetup paperSize="9" scale="75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EFF83-9C7D-FB4F-91A5-CD0DC921DB2E}">
  <sheetPr>
    <pageSetUpPr fitToPage="1"/>
  </sheetPr>
  <dimension ref="A1:O22"/>
  <sheetViews>
    <sheetView showGridLines="0" workbookViewId="0">
      <selection activeCell="A7" sqref="A7"/>
    </sheetView>
  </sheetViews>
  <sheetFormatPr baseColWidth="10" defaultColWidth="9.1640625" defaultRowHeight="13" x14ac:dyDescent="0.15"/>
  <cols>
    <col min="1" max="1" width="45" style="31" customWidth="1"/>
    <col min="2" max="2" width="7.6640625" style="31" customWidth="1"/>
    <col min="3" max="3" width="7.1640625" style="31" customWidth="1"/>
    <col min="4" max="4" width="7.6640625" style="31" customWidth="1"/>
    <col min="5" max="5" width="8.5" style="31" customWidth="1"/>
    <col min="6" max="9" width="7.6640625" style="31" customWidth="1"/>
    <col min="10" max="10" width="23.1640625" style="31" customWidth="1"/>
    <col min="11" max="11" width="12.5" style="31" customWidth="1"/>
    <col min="12" max="12" width="12.33203125" style="31" customWidth="1"/>
    <col min="13" max="13" width="13" style="31" customWidth="1"/>
    <col min="14" max="14" width="16.6640625" style="31" customWidth="1"/>
    <col min="15" max="256" width="9.1640625" style="31"/>
    <col min="257" max="257" width="38.83203125" style="31" customWidth="1"/>
    <col min="258" max="258" width="7.6640625" style="31" customWidth="1"/>
    <col min="259" max="259" width="7.1640625" style="31" customWidth="1"/>
    <col min="260" max="260" width="7.6640625" style="31" customWidth="1"/>
    <col min="261" max="261" width="8.5" style="31" customWidth="1"/>
    <col min="262" max="265" width="7.6640625" style="31" customWidth="1"/>
    <col min="266" max="266" width="23.1640625" style="31" customWidth="1"/>
    <col min="267" max="267" width="12.5" style="31" customWidth="1"/>
    <col min="268" max="268" width="12.33203125" style="31" customWidth="1"/>
    <col min="269" max="269" width="13" style="31" customWidth="1"/>
    <col min="270" max="270" width="16.6640625" style="31" customWidth="1"/>
    <col min="271" max="512" width="9.1640625" style="31"/>
    <col min="513" max="513" width="38.83203125" style="31" customWidth="1"/>
    <col min="514" max="514" width="7.6640625" style="31" customWidth="1"/>
    <col min="515" max="515" width="7.1640625" style="31" customWidth="1"/>
    <col min="516" max="516" width="7.6640625" style="31" customWidth="1"/>
    <col min="517" max="517" width="8.5" style="31" customWidth="1"/>
    <col min="518" max="521" width="7.6640625" style="31" customWidth="1"/>
    <col min="522" max="522" width="23.1640625" style="31" customWidth="1"/>
    <col min="523" max="523" width="12.5" style="31" customWidth="1"/>
    <col min="524" max="524" width="12.33203125" style="31" customWidth="1"/>
    <col min="525" max="525" width="13" style="31" customWidth="1"/>
    <col min="526" max="526" width="16.6640625" style="31" customWidth="1"/>
    <col min="527" max="768" width="9.1640625" style="31"/>
    <col min="769" max="769" width="38.83203125" style="31" customWidth="1"/>
    <col min="770" max="770" width="7.6640625" style="31" customWidth="1"/>
    <col min="771" max="771" width="7.1640625" style="31" customWidth="1"/>
    <col min="772" max="772" width="7.6640625" style="31" customWidth="1"/>
    <col min="773" max="773" width="8.5" style="31" customWidth="1"/>
    <col min="774" max="777" width="7.6640625" style="31" customWidth="1"/>
    <col min="778" max="778" width="23.1640625" style="31" customWidth="1"/>
    <col min="779" max="779" width="12.5" style="31" customWidth="1"/>
    <col min="780" max="780" width="12.33203125" style="31" customWidth="1"/>
    <col min="781" max="781" width="13" style="31" customWidth="1"/>
    <col min="782" max="782" width="16.6640625" style="31" customWidth="1"/>
    <col min="783" max="1024" width="9.1640625" style="31"/>
    <col min="1025" max="1025" width="38.83203125" style="31" customWidth="1"/>
    <col min="1026" max="1026" width="7.6640625" style="31" customWidth="1"/>
    <col min="1027" max="1027" width="7.1640625" style="31" customWidth="1"/>
    <col min="1028" max="1028" width="7.6640625" style="31" customWidth="1"/>
    <col min="1029" max="1029" width="8.5" style="31" customWidth="1"/>
    <col min="1030" max="1033" width="7.6640625" style="31" customWidth="1"/>
    <col min="1034" max="1034" width="23.1640625" style="31" customWidth="1"/>
    <col min="1035" max="1035" width="12.5" style="31" customWidth="1"/>
    <col min="1036" max="1036" width="12.33203125" style="31" customWidth="1"/>
    <col min="1037" max="1037" width="13" style="31" customWidth="1"/>
    <col min="1038" max="1038" width="16.6640625" style="31" customWidth="1"/>
    <col min="1039" max="1280" width="9.1640625" style="31"/>
    <col min="1281" max="1281" width="38.83203125" style="31" customWidth="1"/>
    <col min="1282" max="1282" width="7.6640625" style="31" customWidth="1"/>
    <col min="1283" max="1283" width="7.1640625" style="31" customWidth="1"/>
    <col min="1284" max="1284" width="7.6640625" style="31" customWidth="1"/>
    <col min="1285" max="1285" width="8.5" style="31" customWidth="1"/>
    <col min="1286" max="1289" width="7.6640625" style="31" customWidth="1"/>
    <col min="1290" max="1290" width="23.1640625" style="31" customWidth="1"/>
    <col min="1291" max="1291" width="12.5" style="31" customWidth="1"/>
    <col min="1292" max="1292" width="12.33203125" style="31" customWidth="1"/>
    <col min="1293" max="1293" width="13" style="31" customWidth="1"/>
    <col min="1294" max="1294" width="16.6640625" style="31" customWidth="1"/>
    <col min="1295" max="1536" width="9.1640625" style="31"/>
    <col min="1537" max="1537" width="38.83203125" style="31" customWidth="1"/>
    <col min="1538" max="1538" width="7.6640625" style="31" customWidth="1"/>
    <col min="1539" max="1539" width="7.1640625" style="31" customWidth="1"/>
    <col min="1540" max="1540" width="7.6640625" style="31" customWidth="1"/>
    <col min="1541" max="1541" width="8.5" style="31" customWidth="1"/>
    <col min="1542" max="1545" width="7.6640625" style="31" customWidth="1"/>
    <col min="1546" max="1546" width="23.1640625" style="31" customWidth="1"/>
    <col min="1547" max="1547" width="12.5" style="31" customWidth="1"/>
    <col min="1548" max="1548" width="12.33203125" style="31" customWidth="1"/>
    <col min="1549" max="1549" width="13" style="31" customWidth="1"/>
    <col min="1550" max="1550" width="16.6640625" style="31" customWidth="1"/>
    <col min="1551" max="1792" width="9.1640625" style="31"/>
    <col min="1793" max="1793" width="38.83203125" style="31" customWidth="1"/>
    <col min="1794" max="1794" width="7.6640625" style="31" customWidth="1"/>
    <col min="1795" max="1795" width="7.1640625" style="31" customWidth="1"/>
    <col min="1796" max="1796" width="7.6640625" style="31" customWidth="1"/>
    <col min="1797" max="1797" width="8.5" style="31" customWidth="1"/>
    <col min="1798" max="1801" width="7.6640625" style="31" customWidth="1"/>
    <col min="1802" max="1802" width="23.1640625" style="31" customWidth="1"/>
    <col min="1803" max="1803" width="12.5" style="31" customWidth="1"/>
    <col min="1804" max="1804" width="12.33203125" style="31" customWidth="1"/>
    <col min="1805" max="1805" width="13" style="31" customWidth="1"/>
    <col min="1806" max="1806" width="16.6640625" style="31" customWidth="1"/>
    <col min="1807" max="2048" width="9.1640625" style="31"/>
    <col min="2049" max="2049" width="38.83203125" style="31" customWidth="1"/>
    <col min="2050" max="2050" width="7.6640625" style="31" customWidth="1"/>
    <col min="2051" max="2051" width="7.1640625" style="31" customWidth="1"/>
    <col min="2052" max="2052" width="7.6640625" style="31" customWidth="1"/>
    <col min="2053" max="2053" width="8.5" style="31" customWidth="1"/>
    <col min="2054" max="2057" width="7.6640625" style="31" customWidth="1"/>
    <col min="2058" max="2058" width="23.1640625" style="31" customWidth="1"/>
    <col min="2059" max="2059" width="12.5" style="31" customWidth="1"/>
    <col min="2060" max="2060" width="12.33203125" style="31" customWidth="1"/>
    <col min="2061" max="2061" width="13" style="31" customWidth="1"/>
    <col min="2062" max="2062" width="16.6640625" style="31" customWidth="1"/>
    <col min="2063" max="2304" width="9.1640625" style="31"/>
    <col min="2305" max="2305" width="38.83203125" style="31" customWidth="1"/>
    <col min="2306" max="2306" width="7.6640625" style="31" customWidth="1"/>
    <col min="2307" max="2307" width="7.1640625" style="31" customWidth="1"/>
    <col min="2308" max="2308" width="7.6640625" style="31" customWidth="1"/>
    <col min="2309" max="2309" width="8.5" style="31" customWidth="1"/>
    <col min="2310" max="2313" width="7.6640625" style="31" customWidth="1"/>
    <col min="2314" max="2314" width="23.1640625" style="31" customWidth="1"/>
    <col min="2315" max="2315" width="12.5" style="31" customWidth="1"/>
    <col min="2316" max="2316" width="12.33203125" style="31" customWidth="1"/>
    <col min="2317" max="2317" width="13" style="31" customWidth="1"/>
    <col min="2318" max="2318" width="16.6640625" style="31" customWidth="1"/>
    <col min="2319" max="2560" width="9.1640625" style="31"/>
    <col min="2561" max="2561" width="38.83203125" style="31" customWidth="1"/>
    <col min="2562" max="2562" width="7.6640625" style="31" customWidth="1"/>
    <col min="2563" max="2563" width="7.1640625" style="31" customWidth="1"/>
    <col min="2564" max="2564" width="7.6640625" style="31" customWidth="1"/>
    <col min="2565" max="2565" width="8.5" style="31" customWidth="1"/>
    <col min="2566" max="2569" width="7.6640625" style="31" customWidth="1"/>
    <col min="2570" max="2570" width="23.1640625" style="31" customWidth="1"/>
    <col min="2571" max="2571" width="12.5" style="31" customWidth="1"/>
    <col min="2572" max="2572" width="12.33203125" style="31" customWidth="1"/>
    <col min="2573" max="2573" width="13" style="31" customWidth="1"/>
    <col min="2574" max="2574" width="16.6640625" style="31" customWidth="1"/>
    <col min="2575" max="2816" width="9.1640625" style="31"/>
    <col min="2817" max="2817" width="38.83203125" style="31" customWidth="1"/>
    <col min="2818" max="2818" width="7.6640625" style="31" customWidth="1"/>
    <col min="2819" max="2819" width="7.1640625" style="31" customWidth="1"/>
    <col min="2820" max="2820" width="7.6640625" style="31" customWidth="1"/>
    <col min="2821" max="2821" width="8.5" style="31" customWidth="1"/>
    <col min="2822" max="2825" width="7.6640625" style="31" customWidth="1"/>
    <col min="2826" max="2826" width="23.1640625" style="31" customWidth="1"/>
    <col min="2827" max="2827" width="12.5" style="31" customWidth="1"/>
    <col min="2828" max="2828" width="12.33203125" style="31" customWidth="1"/>
    <col min="2829" max="2829" width="13" style="31" customWidth="1"/>
    <col min="2830" max="2830" width="16.6640625" style="31" customWidth="1"/>
    <col min="2831" max="3072" width="9.1640625" style="31"/>
    <col min="3073" max="3073" width="38.83203125" style="31" customWidth="1"/>
    <col min="3074" max="3074" width="7.6640625" style="31" customWidth="1"/>
    <col min="3075" max="3075" width="7.1640625" style="31" customWidth="1"/>
    <col min="3076" max="3076" width="7.6640625" style="31" customWidth="1"/>
    <col min="3077" max="3077" width="8.5" style="31" customWidth="1"/>
    <col min="3078" max="3081" width="7.6640625" style="31" customWidth="1"/>
    <col min="3082" max="3082" width="23.1640625" style="31" customWidth="1"/>
    <col min="3083" max="3083" width="12.5" style="31" customWidth="1"/>
    <col min="3084" max="3084" width="12.33203125" style="31" customWidth="1"/>
    <col min="3085" max="3085" width="13" style="31" customWidth="1"/>
    <col min="3086" max="3086" width="16.6640625" style="31" customWidth="1"/>
    <col min="3087" max="3328" width="9.1640625" style="31"/>
    <col min="3329" max="3329" width="38.83203125" style="31" customWidth="1"/>
    <col min="3330" max="3330" width="7.6640625" style="31" customWidth="1"/>
    <col min="3331" max="3331" width="7.1640625" style="31" customWidth="1"/>
    <col min="3332" max="3332" width="7.6640625" style="31" customWidth="1"/>
    <col min="3333" max="3333" width="8.5" style="31" customWidth="1"/>
    <col min="3334" max="3337" width="7.6640625" style="31" customWidth="1"/>
    <col min="3338" max="3338" width="23.1640625" style="31" customWidth="1"/>
    <col min="3339" max="3339" width="12.5" style="31" customWidth="1"/>
    <col min="3340" max="3340" width="12.33203125" style="31" customWidth="1"/>
    <col min="3341" max="3341" width="13" style="31" customWidth="1"/>
    <col min="3342" max="3342" width="16.6640625" style="31" customWidth="1"/>
    <col min="3343" max="3584" width="9.1640625" style="31"/>
    <col min="3585" max="3585" width="38.83203125" style="31" customWidth="1"/>
    <col min="3586" max="3586" width="7.6640625" style="31" customWidth="1"/>
    <col min="3587" max="3587" width="7.1640625" style="31" customWidth="1"/>
    <col min="3588" max="3588" width="7.6640625" style="31" customWidth="1"/>
    <col min="3589" max="3589" width="8.5" style="31" customWidth="1"/>
    <col min="3590" max="3593" width="7.6640625" style="31" customWidth="1"/>
    <col min="3594" max="3594" width="23.1640625" style="31" customWidth="1"/>
    <col min="3595" max="3595" width="12.5" style="31" customWidth="1"/>
    <col min="3596" max="3596" width="12.33203125" style="31" customWidth="1"/>
    <col min="3597" max="3597" width="13" style="31" customWidth="1"/>
    <col min="3598" max="3598" width="16.6640625" style="31" customWidth="1"/>
    <col min="3599" max="3840" width="9.1640625" style="31"/>
    <col min="3841" max="3841" width="38.83203125" style="31" customWidth="1"/>
    <col min="3842" max="3842" width="7.6640625" style="31" customWidth="1"/>
    <col min="3843" max="3843" width="7.1640625" style="31" customWidth="1"/>
    <col min="3844" max="3844" width="7.6640625" style="31" customWidth="1"/>
    <col min="3845" max="3845" width="8.5" style="31" customWidth="1"/>
    <col min="3846" max="3849" width="7.6640625" style="31" customWidth="1"/>
    <col min="3850" max="3850" width="23.1640625" style="31" customWidth="1"/>
    <col min="3851" max="3851" width="12.5" style="31" customWidth="1"/>
    <col min="3852" max="3852" width="12.33203125" style="31" customWidth="1"/>
    <col min="3853" max="3853" width="13" style="31" customWidth="1"/>
    <col min="3854" max="3854" width="16.6640625" style="31" customWidth="1"/>
    <col min="3855" max="4096" width="9.1640625" style="31"/>
    <col min="4097" max="4097" width="38.83203125" style="31" customWidth="1"/>
    <col min="4098" max="4098" width="7.6640625" style="31" customWidth="1"/>
    <col min="4099" max="4099" width="7.1640625" style="31" customWidth="1"/>
    <col min="4100" max="4100" width="7.6640625" style="31" customWidth="1"/>
    <col min="4101" max="4101" width="8.5" style="31" customWidth="1"/>
    <col min="4102" max="4105" width="7.6640625" style="31" customWidth="1"/>
    <col min="4106" max="4106" width="23.1640625" style="31" customWidth="1"/>
    <col min="4107" max="4107" width="12.5" style="31" customWidth="1"/>
    <col min="4108" max="4108" width="12.33203125" style="31" customWidth="1"/>
    <col min="4109" max="4109" width="13" style="31" customWidth="1"/>
    <col min="4110" max="4110" width="16.6640625" style="31" customWidth="1"/>
    <col min="4111" max="4352" width="9.1640625" style="31"/>
    <col min="4353" max="4353" width="38.83203125" style="31" customWidth="1"/>
    <col min="4354" max="4354" width="7.6640625" style="31" customWidth="1"/>
    <col min="4355" max="4355" width="7.1640625" style="31" customWidth="1"/>
    <col min="4356" max="4356" width="7.6640625" style="31" customWidth="1"/>
    <col min="4357" max="4357" width="8.5" style="31" customWidth="1"/>
    <col min="4358" max="4361" width="7.6640625" style="31" customWidth="1"/>
    <col min="4362" max="4362" width="23.1640625" style="31" customWidth="1"/>
    <col min="4363" max="4363" width="12.5" style="31" customWidth="1"/>
    <col min="4364" max="4364" width="12.33203125" style="31" customWidth="1"/>
    <col min="4365" max="4365" width="13" style="31" customWidth="1"/>
    <col min="4366" max="4366" width="16.6640625" style="31" customWidth="1"/>
    <col min="4367" max="4608" width="9.1640625" style="31"/>
    <col min="4609" max="4609" width="38.83203125" style="31" customWidth="1"/>
    <col min="4610" max="4610" width="7.6640625" style="31" customWidth="1"/>
    <col min="4611" max="4611" width="7.1640625" style="31" customWidth="1"/>
    <col min="4612" max="4612" width="7.6640625" style="31" customWidth="1"/>
    <col min="4613" max="4613" width="8.5" style="31" customWidth="1"/>
    <col min="4614" max="4617" width="7.6640625" style="31" customWidth="1"/>
    <col min="4618" max="4618" width="23.1640625" style="31" customWidth="1"/>
    <col min="4619" max="4619" width="12.5" style="31" customWidth="1"/>
    <col min="4620" max="4620" width="12.33203125" style="31" customWidth="1"/>
    <col min="4621" max="4621" width="13" style="31" customWidth="1"/>
    <col min="4622" max="4622" width="16.6640625" style="31" customWidth="1"/>
    <col min="4623" max="4864" width="9.1640625" style="31"/>
    <col min="4865" max="4865" width="38.83203125" style="31" customWidth="1"/>
    <col min="4866" max="4866" width="7.6640625" style="31" customWidth="1"/>
    <col min="4867" max="4867" width="7.1640625" style="31" customWidth="1"/>
    <col min="4868" max="4868" width="7.6640625" style="31" customWidth="1"/>
    <col min="4869" max="4869" width="8.5" style="31" customWidth="1"/>
    <col min="4870" max="4873" width="7.6640625" style="31" customWidth="1"/>
    <col min="4874" max="4874" width="23.1640625" style="31" customWidth="1"/>
    <col min="4875" max="4875" width="12.5" style="31" customWidth="1"/>
    <col min="4876" max="4876" width="12.33203125" style="31" customWidth="1"/>
    <col min="4877" max="4877" width="13" style="31" customWidth="1"/>
    <col min="4878" max="4878" width="16.6640625" style="31" customWidth="1"/>
    <col min="4879" max="5120" width="9.1640625" style="31"/>
    <col min="5121" max="5121" width="38.83203125" style="31" customWidth="1"/>
    <col min="5122" max="5122" width="7.6640625" style="31" customWidth="1"/>
    <col min="5123" max="5123" width="7.1640625" style="31" customWidth="1"/>
    <col min="5124" max="5124" width="7.6640625" style="31" customWidth="1"/>
    <col min="5125" max="5125" width="8.5" style="31" customWidth="1"/>
    <col min="5126" max="5129" width="7.6640625" style="31" customWidth="1"/>
    <col min="5130" max="5130" width="23.1640625" style="31" customWidth="1"/>
    <col min="5131" max="5131" width="12.5" style="31" customWidth="1"/>
    <col min="5132" max="5132" width="12.33203125" style="31" customWidth="1"/>
    <col min="5133" max="5133" width="13" style="31" customWidth="1"/>
    <col min="5134" max="5134" width="16.6640625" style="31" customWidth="1"/>
    <col min="5135" max="5376" width="9.1640625" style="31"/>
    <col min="5377" max="5377" width="38.83203125" style="31" customWidth="1"/>
    <col min="5378" max="5378" width="7.6640625" style="31" customWidth="1"/>
    <col min="5379" max="5379" width="7.1640625" style="31" customWidth="1"/>
    <col min="5380" max="5380" width="7.6640625" style="31" customWidth="1"/>
    <col min="5381" max="5381" width="8.5" style="31" customWidth="1"/>
    <col min="5382" max="5385" width="7.6640625" style="31" customWidth="1"/>
    <col min="5386" max="5386" width="23.1640625" style="31" customWidth="1"/>
    <col min="5387" max="5387" width="12.5" style="31" customWidth="1"/>
    <col min="5388" max="5388" width="12.33203125" style="31" customWidth="1"/>
    <col min="5389" max="5389" width="13" style="31" customWidth="1"/>
    <col min="5390" max="5390" width="16.6640625" style="31" customWidth="1"/>
    <col min="5391" max="5632" width="9.1640625" style="31"/>
    <col min="5633" max="5633" width="38.83203125" style="31" customWidth="1"/>
    <col min="5634" max="5634" width="7.6640625" style="31" customWidth="1"/>
    <col min="5635" max="5635" width="7.1640625" style="31" customWidth="1"/>
    <col min="5636" max="5636" width="7.6640625" style="31" customWidth="1"/>
    <col min="5637" max="5637" width="8.5" style="31" customWidth="1"/>
    <col min="5638" max="5641" width="7.6640625" style="31" customWidth="1"/>
    <col min="5642" max="5642" width="23.1640625" style="31" customWidth="1"/>
    <col min="5643" max="5643" width="12.5" style="31" customWidth="1"/>
    <col min="5644" max="5644" width="12.33203125" style="31" customWidth="1"/>
    <col min="5645" max="5645" width="13" style="31" customWidth="1"/>
    <col min="5646" max="5646" width="16.6640625" style="31" customWidth="1"/>
    <col min="5647" max="5888" width="9.1640625" style="31"/>
    <col min="5889" max="5889" width="38.83203125" style="31" customWidth="1"/>
    <col min="5890" max="5890" width="7.6640625" style="31" customWidth="1"/>
    <col min="5891" max="5891" width="7.1640625" style="31" customWidth="1"/>
    <col min="5892" max="5892" width="7.6640625" style="31" customWidth="1"/>
    <col min="5893" max="5893" width="8.5" style="31" customWidth="1"/>
    <col min="5894" max="5897" width="7.6640625" style="31" customWidth="1"/>
    <col min="5898" max="5898" width="23.1640625" style="31" customWidth="1"/>
    <col min="5899" max="5899" width="12.5" style="31" customWidth="1"/>
    <col min="5900" max="5900" width="12.33203125" style="31" customWidth="1"/>
    <col min="5901" max="5901" width="13" style="31" customWidth="1"/>
    <col min="5902" max="5902" width="16.6640625" style="31" customWidth="1"/>
    <col min="5903" max="6144" width="9.1640625" style="31"/>
    <col min="6145" max="6145" width="38.83203125" style="31" customWidth="1"/>
    <col min="6146" max="6146" width="7.6640625" style="31" customWidth="1"/>
    <col min="6147" max="6147" width="7.1640625" style="31" customWidth="1"/>
    <col min="6148" max="6148" width="7.6640625" style="31" customWidth="1"/>
    <col min="6149" max="6149" width="8.5" style="31" customWidth="1"/>
    <col min="6150" max="6153" width="7.6640625" style="31" customWidth="1"/>
    <col min="6154" max="6154" width="23.1640625" style="31" customWidth="1"/>
    <col min="6155" max="6155" width="12.5" style="31" customWidth="1"/>
    <col min="6156" max="6156" width="12.33203125" style="31" customWidth="1"/>
    <col min="6157" max="6157" width="13" style="31" customWidth="1"/>
    <col min="6158" max="6158" width="16.6640625" style="31" customWidth="1"/>
    <col min="6159" max="6400" width="9.1640625" style="31"/>
    <col min="6401" max="6401" width="38.83203125" style="31" customWidth="1"/>
    <col min="6402" max="6402" width="7.6640625" style="31" customWidth="1"/>
    <col min="6403" max="6403" width="7.1640625" style="31" customWidth="1"/>
    <col min="6404" max="6404" width="7.6640625" style="31" customWidth="1"/>
    <col min="6405" max="6405" width="8.5" style="31" customWidth="1"/>
    <col min="6406" max="6409" width="7.6640625" style="31" customWidth="1"/>
    <col min="6410" max="6410" width="23.1640625" style="31" customWidth="1"/>
    <col min="6411" max="6411" width="12.5" style="31" customWidth="1"/>
    <col min="6412" max="6412" width="12.33203125" style="31" customWidth="1"/>
    <col min="6413" max="6413" width="13" style="31" customWidth="1"/>
    <col min="6414" max="6414" width="16.6640625" style="31" customWidth="1"/>
    <col min="6415" max="6656" width="9.1640625" style="31"/>
    <col min="6657" max="6657" width="38.83203125" style="31" customWidth="1"/>
    <col min="6658" max="6658" width="7.6640625" style="31" customWidth="1"/>
    <col min="6659" max="6659" width="7.1640625" style="31" customWidth="1"/>
    <col min="6660" max="6660" width="7.6640625" style="31" customWidth="1"/>
    <col min="6661" max="6661" width="8.5" style="31" customWidth="1"/>
    <col min="6662" max="6665" width="7.6640625" style="31" customWidth="1"/>
    <col min="6666" max="6666" width="23.1640625" style="31" customWidth="1"/>
    <col min="6667" max="6667" width="12.5" style="31" customWidth="1"/>
    <col min="6668" max="6668" width="12.33203125" style="31" customWidth="1"/>
    <col min="6669" max="6669" width="13" style="31" customWidth="1"/>
    <col min="6670" max="6670" width="16.6640625" style="31" customWidth="1"/>
    <col min="6671" max="6912" width="9.1640625" style="31"/>
    <col min="6913" max="6913" width="38.83203125" style="31" customWidth="1"/>
    <col min="6914" max="6914" width="7.6640625" style="31" customWidth="1"/>
    <col min="6915" max="6915" width="7.1640625" style="31" customWidth="1"/>
    <col min="6916" max="6916" width="7.6640625" style="31" customWidth="1"/>
    <col min="6917" max="6917" width="8.5" style="31" customWidth="1"/>
    <col min="6918" max="6921" width="7.6640625" style="31" customWidth="1"/>
    <col min="6922" max="6922" width="23.1640625" style="31" customWidth="1"/>
    <col min="6923" max="6923" width="12.5" style="31" customWidth="1"/>
    <col min="6924" max="6924" width="12.33203125" style="31" customWidth="1"/>
    <col min="6925" max="6925" width="13" style="31" customWidth="1"/>
    <col min="6926" max="6926" width="16.6640625" style="31" customWidth="1"/>
    <col min="6927" max="7168" width="9.1640625" style="31"/>
    <col min="7169" max="7169" width="38.83203125" style="31" customWidth="1"/>
    <col min="7170" max="7170" width="7.6640625" style="31" customWidth="1"/>
    <col min="7171" max="7171" width="7.1640625" style="31" customWidth="1"/>
    <col min="7172" max="7172" width="7.6640625" style="31" customWidth="1"/>
    <col min="7173" max="7173" width="8.5" style="31" customWidth="1"/>
    <col min="7174" max="7177" width="7.6640625" style="31" customWidth="1"/>
    <col min="7178" max="7178" width="23.1640625" style="31" customWidth="1"/>
    <col min="7179" max="7179" width="12.5" style="31" customWidth="1"/>
    <col min="7180" max="7180" width="12.33203125" style="31" customWidth="1"/>
    <col min="7181" max="7181" width="13" style="31" customWidth="1"/>
    <col min="7182" max="7182" width="16.6640625" style="31" customWidth="1"/>
    <col min="7183" max="7424" width="9.1640625" style="31"/>
    <col min="7425" max="7425" width="38.83203125" style="31" customWidth="1"/>
    <col min="7426" max="7426" width="7.6640625" style="31" customWidth="1"/>
    <col min="7427" max="7427" width="7.1640625" style="31" customWidth="1"/>
    <col min="7428" max="7428" width="7.6640625" style="31" customWidth="1"/>
    <col min="7429" max="7429" width="8.5" style="31" customWidth="1"/>
    <col min="7430" max="7433" width="7.6640625" style="31" customWidth="1"/>
    <col min="7434" max="7434" width="23.1640625" style="31" customWidth="1"/>
    <col min="7435" max="7435" width="12.5" style="31" customWidth="1"/>
    <col min="7436" max="7436" width="12.33203125" style="31" customWidth="1"/>
    <col min="7437" max="7437" width="13" style="31" customWidth="1"/>
    <col min="7438" max="7438" width="16.6640625" style="31" customWidth="1"/>
    <col min="7439" max="7680" width="9.1640625" style="31"/>
    <col min="7681" max="7681" width="38.83203125" style="31" customWidth="1"/>
    <col min="7682" max="7682" width="7.6640625" style="31" customWidth="1"/>
    <col min="7683" max="7683" width="7.1640625" style="31" customWidth="1"/>
    <col min="7684" max="7684" width="7.6640625" style="31" customWidth="1"/>
    <col min="7685" max="7685" width="8.5" style="31" customWidth="1"/>
    <col min="7686" max="7689" width="7.6640625" style="31" customWidth="1"/>
    <col min="7690" max="7690" width="23.1640625" style="31" customWidth="1"/>
    <col min="7691" max="7691" width="12.5" style="31" customWidth="1"/>
    <col min="7692" max="7692" width="12.33203125" style="31" customWidth="1"/>
    <col min="7693" max="7693" width="13" style="31" customWidth="1"/>
    <col min="7694" max="7694" width="16.6640625" style="31" customWidth="1"/>
    <col min="7695" max="7936" width="9.1640625" style="31"/>
    <col min="7937" max="7937" width="38.83203125" style="31" customWidth="1"/>
    <col min="7938" max="7938" width="7.6640625" style="31" customWidth="1"/>
    <col min="7939" max="7939" width="7.1640625" style="31" customWidth="1"/>
    <col min="7940" max="7940" width="7.6640625" style="31" customWidth="1"/>
    <col min="7941" max="7941" width="8.5" style="31" customWidth="1"/>
    <col min="7942" max="7945" width="7.6640625" style="31" customWidth="1"/>
    <col min="7946" max="7946" width="23.1640625" style="31" customWidth="1"/>
    <col min="7947" max="7947" width="12.5" style="31" customWidth="1"/>
    <col min="7948" max="7948" width="12.33203125" style="31" customWidth="1"/>
    <col min="7949" max="7949" width="13" style="31" customWidth="1"/>
    <col min="7950" max="7950" width="16.6640625" style="31" customWidth="1"/>
    <col min="7951" max="8192" width="9.1640625" style="31"/>
    <col min="8193" max="8193" width="38.83203125" style="31" customWidth="1"/>
    <col min="8194" max="8194" width="7.6640625" style="31" customWidth="1"/>
    <col min="8195" max="8195" width="7.1640625" style="31" customWidth="1"/>
    <col min="8196" max="8196" width="7.6640625" style="31" customWidth="1"/>
    <col min="8197" max="8197" width="8.5" style="31" customWidth="1"/>
    <col min="8198" max="8201" width="7.6640625" style="31" customWidth="1"/>
    <col min="8202" max="8202" width="23.1640625" style="31" customWidth="1"/>
    <col min="8203" max="8203" width="12.5" style="31" customWidth="1"/>
    <col min="8204" max="8204" width="12.33203125" style="31" customWidth="1"/>
    <col min="8205" max="8205" width="13" style="31" customWidth="1"/>
    <col min="8206" max="8206" width="16.6640625" style="31" customWidth="1"/>
    <col min="8207" max="8448" width="9.1640625" style="31"/>
    <col min="8449" max="8449" width="38.83203125" style="31" customWidth="1"/>
    <col min="8450" max="8450" width="7.6640625" style="31" customWidth="1"/>
    <col min="8451" max="8451" width="7.1640625" style="31" customWidth="1"/>
    <col min="8452" max="8452" width="7.6640625" style="31" customWidth="1"/>
    <col min="8453" max="8453" width="8.5" style="31" customWidth="1"/>
    <col min="8454" max="8457" width="7.6640625" style="31" customWidth="1"/>
    <col min="8458" max="8458" width="23.1640625" style="31" customWidth="1"/>
    <col min="8459" max="8459" width="12.5" style="31" customWidth="1"/>
    <col min="8460" max="8460" width="12.33203125" style="31" customWidth="1"/>
    <col min="8461" max="8461" width="13" style="31" customWidth="1"/>
    <col min="8462" max="8462" width="16.6640625" style="31" customWidth="1"/>
    <col min="8463" max="8704" width="9.1640625" style="31"/>
    <col min="8705" max="8705" width="38.83203125" style="31" customWidth="1"/>
    <col min="8706" max="8706" width="7.6640625" style="31" customWidth="1"/>
    <col min="8707" max="8707" width="7.1640625" style="31" customWidth="1"/>
    <col min="8708" max="8708" width="7.6640625" style="31" customWidth="1"/>
    <col min="8709" max="8709" width="8.5" style="31" customWidth="1"/>
    <col min="8710" max="8713" width="7.6640625" style="31" customWidth="1"/>
    <col min="8714" max="8714" width="23.1640625" style="31" customWidth="1"/>
    <col min="8715" max="8715" width="12.5" style="31" customWidth="1"/>
    <col min="8716" max="8716" width="12.33203125" style="31" customWidth="1"/>
    <col min="8717" max="8717" width="13" style="31" customWidth="1"/>
    <col min="8718" max="8718" width="16.6640625" style="31" customWidth="1"/>
    <col min="8719" max="8960" width="9.1640625" style="31"/>
    <col min="8961" max="8961" width="38.83203125" style="31" customWidth="1"/>
    <col min="8962" max="8962" width="7.6640625" style="31" customWidth="1"/>
    <col min="8963" max="8963" width="7.1640625" style="31" customWidth="1"/>
    <col min="8964" max="8964" width="7.6640625" style="31" customWidth="1"/>
    <col min="8965" max="8965" width="8.5" style="31" customWidth="1"/>
    <col min="8966" max="8969" width="7.6640625" style="31" customWidth="1"/>
    <col min="8970" max="8970" width="23.1640625" style="31" customWidth="1"/>
    <col min="8971" max="8971" width="12.5" style="31" customWidth="1"/>
    <col min="8972" max="8972" width="12.33203125" style="31" customWidth="1"/>
    <col min="8973" max="8973" width="13" style="31" customWidth="1"/>
    <col min="8974" max="8974" width="16.6640625" style="31" customWidth="1"/>
    <col min="8975" max="9216" width="9.1640625" style="31"/>
    <col min="9217" max="9217" width="38.83203125" style="31" customWidth="1"/>
    <col min="9218" max="9218" width="7.6640625" style="31" customWidth="1"/>
    <col min="9219" max="9219" width="7.1640625" style="31" customWidth="1"/>
    <col min="9220" max="9220" width="7.6640625" style="31" customWidth="1"/>
    <col min="9221" max="9221" width="8.5" style="31" customWidth="1"/>
    <col min="9222" max="9225" width="7.6640625" style="31" customWidth="1"/>
    <col min="9226" max="9226" width="23.1640625" style="31" customWidth="1"/>
    <col min="9227" max="9227" width="12.5" style="31" customWidth="1"/>
    <col min="9228" max="9228" width="12.33203125" style="31" customWidth="1"/>
    <col min="9229" max="9229" width="13" style="31" customWidth="1"/>
    <col min="9230" max="9230" width="16.6640625" style="31" customWidth="1"/>
    <col min="9231" max="9472" width="9.1640625" style="31"/>
    <col min="9473" max="9473" width="38.83203125" style="31" customWidth="1"/>
    <col min="9474" max="9474" width="7.6640625" style="31" customWidth="1"/>
    <col min="9475" max="9475" width="7.1640625" style="31" customWidth="1"/>
    <col min="9476" max="9476" width="7.6640625" style="31" customWidth="1"/>
    <col min="9477" max="9477" width="8.5" style="31" customWidth="1"/>
    <col min="9478" max="9481" width="7.6640625" style="31" customWidth="1"/>
    <col min="9482" max="9482" width="23.1640625" style="31" customWidth="1"/>
    <col min="9483" max="9483" width="12.5" style="31" customWidth="1"/>
    <col min="9484" max="9484" width="12.33203125" style="31" customWidth="1"/>
    <col min="9485" max="9485" width="13" style="31" customWidth="1"/>
    <col min="9486" max="9486" width="16.6640625" style="31" customWidth="1"/>
    <col min="9487" max="9728" width="9.1640625" style="31"/>
    <col min="9729" max="9729" width="38.83203125" style="31" customWidth="1"/>
    <col min="9730" max="9730" width="7.6640625" style="31" customWidth="1"/>
    <col min="9731" max="9731" width="7.1640625" style="31" customWidth="1"/>
    <col min="9732" max="9732" width="7.6640625" style="31" customWidth="1"/>
    <col min="9733" max="9733" width="8.5" style="31" customWidth="1"/>
    <col min="9734" max="9737" width="7.6640625" style="31" customWidth="1"/>
    <col min="9738" max="9738" width="23.1640625" style="31" customWidth="1"/>
    <col min="9739" max="9739" width="12.5" style="31" customWidth="1"/>
    <col min="9740" max="9740" width="12.33203125" style="31" customWidth="1"/>
    <col min="9741" max="9741" width="13" style="31" customWidth="1"/>
    <col min="9742" max="9742" width="16.6640625" style="31" customWidth="1"/>
    <col min="9743" max="9984" width="9.1640625" style="31"/>
    <col min="9985" max="9985" width="38.83203125" style="31" customWidth="1"/>
    <col min="9986" max="9986" width="7.6640625" style="31" customWidth="1"/>
    <col min="9987" max="9987" width="7.1640625" style="31" customWidth="1"/>
    <col min="9988" max="9988" width="7.6640625" style="31" customWidth="1"/>
    <col min="9989" max="9989" width="8.5" style="31" customWidth="1"/>
    <col min="9990" max="9993" width="7.6640625" style="31" customWidth="1"/>
    <col min="9994" max="9994" width="23.1640625" style="31" customWidth="1"/>
    <col min="9995" max="9995" width="12.5" style="31" customWidth="1"/>
    <col min="9996" max="9996" width="12.33203125" style="31" customWidth="1"/>
    <col min="9997" max="9997" width="13" style="31" customWidth="1"/>
    <col min="9998" max="9998" width="16.6640625" style="31" customWidth="1"/>
    <col min="9999" max="10240" width="9.1640625" style="31"/>
    <col min="10241" max="10241" width="38.83203125" style="31" customWidth="1"/>
    <col min="10242" max="10242" width="7.6640625" style="31" customWidth="1"/>
    <col min="10243" max="10243" width="7.1640625" style="31" customWidth="1"/>
    <col min="10244" max="10244" width="7.6640625" style="31" customWidth="1"/>
    <col min="10245" max="10245" width="8.5" style="31" customWidth="1"/>
    <col min="10246" max="10249" width="7.6640625" style="31" customWidth="1"/>
    <col min="10250" max="10250" width="23.1640625" style="31" customWidth="1"/>
    <col min="10251" max="10251" width="12.5" style="31" customWidth="1"/>
    <col min="10252" max="10252" width="12.33203125" style="31" customWidth="1"/>
    <col min="10253" max="10253" width="13" style="31" customWidth="1"/>
    <col min="10254" max="10254" width="16.6640625" style="31" customWidth="1"/>
    <col min="10255" max="10496" width="9.1640625" style="31"/>
    <col min="10497" max="10497" width="38.83203125" style="31" customWidth="1"/>
    <col min="10498" max="10498" width="7.6640625" style="31" customWidth="1"/>
    <col min="10499" max="10499" width="7.1640625" style="31" customWidth="1"/>
    <col min="10500" max="10500" width="7.6640625" style="31" customWidth="1"/>
    <col min="10501" max="10501" width="8.5" style="31" customWidth="1"/>
    <col min="10502" max="10505" width="7.6640625" style="31" customWidth="1"/>
    <col min="10506" max="10506" width="23.1640625" style="31" customWidth="1"/>
    <col min="10507" max="10507" width="12.5" style="31" customWidth="1"/>
    <col min="10508" max="10508" width="12.33203125" style="31" customWidth="1"/>
    <col min="10509" max="10509" width="13" style="31" customWidth="1"/>
    <col min="10510" max="10510" width="16.6640625" style="31" customWidth="1"/>
    <col min="10511" max="10752" width="9.1640625" style="31"/>
    <col min="10753" max="10753" width="38.83203125" style="31" customWidth="1"/>
    <col min="10754" max="10754" width="7.6640625" style="31" customWidth="1"/>
    <col min="10755" max="10755" width="7.1640625" style="31" customWidth="1"/>
    <col min="10756" max="10756" width="7.6640625" style="31" customWidth="1"/>
    <col min="10757" max="10757" width="8.5" style="31" customWidth="1"/>
    <col min="10758" max="10761" width="7.6640625" style="31" customWidth="1"/>
    <col min="10762" max="10762" width="23.1640625" style="31" customWidth="1"/>
    <col min="10763" max="10763" width="12.5" style="31" customWidth="1"/>
    <col min="10764" max="10764" width="12.33203125" style="31" customWidth="1"/>
    <col min="10765" max="10765" width="13" style="31" customWidth="1"/>
    <col min="10766" max="10766" width="16.6640625" style="31" customWidth="1"/>
    <col min="10767" max="11008" width="9.1640625" style="31"/>
    <col min="11009" max="11009" width="38.83203125" style="31" customWidth="1"/>
    <col min="11010" max="11010" width="7.6640625" style="31" customWidth="1"/>
    <col min="11011" max="11011" width="7.1640625" style="31" customWidth="1"/>
    <col min="11012" max="11012" width="7.6640625" style="31" customWidth="1"/>
    <col min="11013" max="11013" width="8.5" style="31" customWidth="1"/>
    <col min="11014" max="11017" width="7.6640625" style="31" customWidth="1"/>
    <col min="11018" max="11018" width="23.1640625" style="31" customWidth="1"/>
    <col min="11019" max="11019" width="12.5" style="31" customWidth="1"/>
    <col min="11020" max="11020" width="12.33203125" style="31" customWidth="1"/>
    <col min="11021" max="11021" width="13" style="31" customWidth="1"/>
    <col min="11022" max="11022" width="16.6640625" style="31" customWidth="1"/>
    <col min="11023" max="11264" width="9.1640625" style="31"/>
    <col min="11265" max="11265" width="38.83203125" style="31" customWidth="1"/>
    <col min="11266" max="11266" width="7.6640625" style="31" customWidth="1"/>
    <col min="11267" max="11267" width="7.1640625" style="31" customWidth="1"/>
    <col min="11268" max="11268" width="7.6640625" style="31" customWidth="1"/>
    <col min="11269" max="11269" width="8.5" style="31" customWidth="1"/>
    <col min="11270" max="11273" width="7.6640625" style="31" customWidth="1"/>
    <col min="11274" max="11274" width="23.1640625" style="31" customWidth="1"/>
    <col min="11275" max="11275" width="12.5" style="31" customWidth="1"/>
    <col min="11276" max="11276" width="12.33203125" style="31" customWidth="1"/>
    <col min="11277" max="11277" width="13" style="31" customWidth="1"/>
    <col min="11278" max="11278" width="16.6640625" style="31" customWidth="1"/>
    <col min="11279" max="11520" width="9.1640625" style="31"/>
    <col min="11521" max="11521" width="38.83203125" style="31" customWidth="1"/>
    <col min="11522" max="11522" width="7.6640625" style="31" customWidth="1"/>
    <col min="11523" max="11523" width="7.1640625" style="31" customWidth="1"/>
    <col min="11524" max="11524" width="7.6640625" style="31" customWidth="1"/>
    <col min="11525" max="11525" width="8.5" style="31" customWidth="1"/>
    <col min="11526" max="11529" width="7.6640625" style="31" customWidth="1"/>
    <col min="11530" max="11530" width="23.1640625" style="31" customWidth="1"/>
    <col min="11531" max="11531" width="12.5" style="31" customWidth="1"/>
    <col min="11532" max="11532" width="12.33203125" style="31" customWidth="1"/>
    <col min="11533" max="11533" width="13" style="31" customWidth="1"/>
    <col min="11534" max="11534" width="16.6640625" style="31" customWidth="1"/>
    <col min="11535" max="11776" width="9.1640625" style="31"/>
    <col min="11777" max="11777" width="38.83203125" style="31" customWidth="1"/>
    <col min="11778" max="11778" width="7.6640625" style="31" customWidth="1"/>
    <col min="11779" max="11779" width="7.1640625" style="31" customWidth="1"/>
    <col min="11780" max="11780" width="7.6640625" style="31" customWidth="1"/>
    <col min="11781" max="11781" width="8.5" style="31" customWidth="1"/>
    <col min="11782" max="11785" width="7.6640625" style="31" customWidth="1"/>
    <col min="11786" max="11786" width="23.1640625" style="31" customWidth="1"/>
    <col min="11787" max="11787" width="12.5" style="31" customWidth="1"/>
    <col min="11788" max="11788" width="12.33203125" style="31" customWidth="1"/>
    <col min="11789" max="11789" width="13" style="31" customWidth="1"/>
    <col min="11790" max="11790" width="16.6640625" style="31" customWidth="1"/>
    <col min="11791" max="12032" width="9.1640625" style="31"/>
    <col min="12033" max="12033" width="38.83203125" style="31" customWidth="1"/>
    <col min="12034" max="12034" width="7.6640625" style="31" customWidth="1"/>
    <col min="12035" max="12035" width="7.1640625" style="31" customWidth="1"/>
    <col min="12036" max="12036" width="7.6640625" style="31" customWidth="1"/>
    <col min="12037" max="12037" width="8.5" style="31" customWidth="1"/>
    <col min="12038" max="12041" width="7.6640625" style="31" customWidth="1"/>
    <col min="12042" max="12042" width="23.1640625" style="31" customWidth="1"/>
    <col min="12043" max="12043" width="12.5" style="31" customWidth="1"/>
    <col min="12044" max="12044" width="12.33203125" style="31" customWidth="1"/>
    <col min="12045" max="12045" width="13" style="31" customWidth="1"/>
    <col min="12046" max="12046" width="16.6640625" style="31" customWidth="1"/>
    <col min="12047" max="12288" width="9.1640625" style="31"/>
    <col min="12289" max="12289" width="38.83203125" style="31" customWidth="1"/>
    <col min="12290" max="12290" width="7.6640625" style="31" customWidth="1"/>
    <col min="12291" max="12291" width="7.1640625" style="31" customWidth="1"/>
    <col min="12292" max="12292" width="7.6640625" style="31" customWidth="1"/>
    <col min="12293" max="12293" width="8.5" style="31" customWidth="1"/>
    <col min="12294" max="12297" width="7.6640625" style="31" customWidth="1"/>
    <col min="12298" max="12298" width="23.1640625" style="31" customWidth="1"/>
    <col min="12299" max="12299" width="12.5" style="31" customWidth="1"/>
    <col min="12300" max="12300" width="12.33203125" style="31" customWidth="1"/>
    <col min="12301" max="12301" width="13" style="31" customWidth="1"/>
    <col min="12302" max="12302" width="16.6640625" style="31" customWidth="1"/>
    <col min="12303" max="12544" width="9.1640625" style="31"/>
    <col min="12545" max="12545" width="38.83203125" style="31" customWidth="1"/>
    <col min="12546" max="12546" width="7.6640625" style="31" customWidth="1"/>
    <col min="12547" max="12547" width="7.1640625" style="31" customWidth="1"/>
    <col min="12548" max="12548" width="7.6640625" style="31" customWidth="1"/>
    <col min="12549" max="12549" width="8.5" style="31" customWidth="1"/>
    <col min="12550" max="12553" width="7.6640625" style="31" customWidth="1"/>
    <col min="12554" max="12554" width="23.1640625" style="31" customWidth="1"/>
    <col min="12555" max="12555" width="12.5" style="31" customWidth="1"/>
    <col min="12556" max="12556" width="12.33203125" style="31" customWidth="1"/>
    <col min="12557" max="12557" width="13" style="31" customWidth="1"/>
    <col min="12558" max="12558" width="16.6640625" style="31" customWidth="1"/>
    <col min="12559" max="12800" width="9.1640625" style="31"/>
    <col min="12801" max="12801" width="38.83203125" style="31" customWidth="1"/>
    <col min="12802" max="12802" width="7.6640625" style="31" customWidth="1"/>
    <col min="12803" max="12803" width="7.1640625" style="31" customWidth="1"/>
    <col min="12804" max="12804" width="7.6640625" style="31" customWidth="1"/>
    <col min="12805" max="12805" width="8.5" style="31" customWidth="1"/>
    <col min="12806" max="12809" width="7.6640625" style="31" customWidth="1"/>
    <col min="12810" max="12810" width="23.1640625" style="31" customWidth="1"/>
    <col min="12811" max="12811" width="12.5" style="31" customWidth="1"/>
    <col min="12812" max="12812" width="12.33203125" style="31" customWidth="1"/>
    <col min="12813" max="12813" width="13" style="31" customWidth="1"/>
    <col min="12814" max="12814" width="16.6640625" style="31" customWidth="1"/>
    <col min="12815" max="13056" width="9.1640625" style="31"/>
    <col min="13057" max="13057" width="38.83203125" style="31" customWidth="1"/>
    <col min="13058" max="13058" width="7.6640625" style="31" customWidth="1"/>
    <col min="13059" max="13059" width="7.1640625" style="31" customWidth="1"/>
    <col min="13060" max="13060" width="7.6640625" style="31" customWidth="1"/>
    <col min="13061" max="13061" width="8.5" style="31" customWidth="1"/>
    <col min="13062" max="13065" width="7.6640625" style="31" customWidth="1"/>
    <col min="13066" max="13066" width="23.1640625" style="31" customWidth="1"/>
    <col min="13067" max="13067" width="12.5" style="31" customWidth="1"/>
    <col min="13068" max="13068" width="12.33203125" style="31" customWidth="1"/>
    <col min="13069" max="13069" width="13" style="31" customWidth="1"/>
    <col min="13070" max="13070" width="16.6640625" style="31" customWidth="1"/>
    <col min="13071" max="13312" width="9.1640625" style="31"/>
    <col min="13313" max="13313" width="38.83203125" style="31" customWidth="1"/>
    <col min="13314" max="13314" width="7.6640625" style="31" customWidth="1"/>
    <col min="13315" max="13315" width="7.1640625" style="31" customWidth="1"/>
    <col min="13316" max="13316" width="7.6640625" style="31" customWidth="1"/>
    <col min="13317" max="13317" width="8.5" style="31" customWidth="1"/>
    <col min="13318" max="13321" width="7.6640625" style="31" customWidth="1"/>
    <col min="13322" max="13322" width="23.1640625" style="31" customWidth="1"/>
    <col min="13323" max="13323" width="12.5" style="31" customWidth="1"/>
    <col min="13324" max="13324" width="12.33203125" style="31" customWidth="1"/>
    <col min="13325" max="13325" width="13" style="31" customWidth="1"/>
    <col min="13326" max="13326" width="16.6640625" style="31" customWidth="1"/>
    <col min="13327" max="13568" width="9.1640625" style="31"/>
    <col min="13569" max="13569" width="38.83203125" style="31" customWidth="1"/>
    <col min="13570" max="13570" width="7.6640625" style="31" customWidth="1"/>
    <col min="13571" max="13571" width="7.1640625" style="31" customWidth="1"/>
    <col min="13572" max="13572" width="7.6640625" style="31" customWidth="1"/>
    <col min="13573" max="13573" width="8.5" style="31" customWidth="1"/>
    <col min="13574" max="13577" width="7.6640625" style="31" customWidth="1"/>
    <col min="13578" max="13578" width="23.1640625" style="31" customWidth="1"/>
    <col min="13579" max="13579" width="12.5" style="31" customWidth="1"/>
    <col min="13580" max="13580" width="12.33203125" style="31" customWidth="1"/>
    <col min="13581" max="13581" width="13" style="31" customWidth="1"/>
    <col min="13582" max="13582" width="16.6640625" style="31" customWidth="1"/>
    <col min="13583" max="13824" width="9.1640625" style="31"/>
    <col min="13825" max="13825" width="38.83203125" style="31" customWidth="1"/>
    <col min="13826" max="13826" width="7.6640625" style="31" customWidth="1"/>
    <col min="13827" max="13827" width="7.1640625" style="31" customWidth="1"/>
    <col min="13828" max="13828" width="7.6640625" style="31" customWidth="1"/>
    <col min="13829" max="13829" width="8.5" style="31" customWidth="1"/>
    <col min="13830" max="13833" width="7.6640625" style="31" customWidth="1"/>
    <col min="13834" max="13834" width="23.1640625" style="31" customWidth="1"/>
    <col min="13835" max="13835" width="12.5" style="31" customWidth="1"/>
    <col min="13836" max="13836" width="12.33203125" style="31" customWidth="1"/>
    <col min="13837" max="13837" width="13" style="31" customWidth="1"/>
    <col min="13838" max="13838" width="16.6640625" style="31" customWidth="1"/>
    <col min="13839" max="14080" width="9.1640625" style="31"/>
    <col min="14081" max="14081" width="38.83203125" style="31" customWidth="1"/>
    <col min="14082" max="14082" width="7.6640625" style="31" customWidth="1"/>
    <col min="14083" max="14083" width="7.1640625" style="31" customWidth="1"/>
    <col min="14084" max="14084" width="7.6640625" style="31" customWidth="1"/>
    <col min="14085" max="14085" width="8.5" style="31" customWidth="1"/>
    <col min="14086" max="14089" width="7.6640625" style="31" customWidth="1"/>
    <col min="14090" max="14090" width="23.1640625" style="31" customWidth="1"/>
    <col min="14091" max="14091" width="12.5" style="31" customWidth="1"/>
    <col min="14092" max="14092" width="12.33203125" style="31" customWidth="1"/>
    <col min="14093" max="14093" width="13" style="31" customWidth="1"/>
    <col min="14094" max="14094" width="16.6640625" style="31" customWidth="1"/>
    <col min="14095" max="14336" width="9.1640625" style="31"/>
    <col min="14337" max="14337" width="38.83203125" style="31" customWidth="1"/>
    <col min="14338" max="14338" width="7.6640625" style="31" customWidth="1"/>
    <col min="14339" max="14339" width="7.1640625" style="31" customWidth="1"/>
    <col min="14340" max="14340" width="7.6640625" style="31" customWidth="1"/>
    <col min="14341" max="14341" width="8.5" style="31" customWidth="1"/>
    <col min="14342" max="14345" width="7.6640625" style="31" customWidth="1"/>
    <col min="14346" max="14346" width="23.1640625" style="31" customWidth="1"/>
    <col min="14347" max="14347" width="12.5" style="31" customWidth="1"/>
    <col min="14348" max="14348" width="12.33203125" style="31" customWidth="1"/>
    <col min="14349" max="14349" width="13" style="31" customWidth="1"/>
    <col min="14350" max="14350" width="16.6640625" style="31" customWidth="1"/>
    <col min="14351" max="14592" width="9.1640625" style="31"/>
    <col min="14593" max="14593" width="38.83203125" style="31" customWidth="1"/>
    <col min="14594" max="14594" width="7.6640625" style="31" customWidth="1"/>
    <col min="14595" max="14595" width="7.1640625" style="31" customWidth="1"/>
    <col min="14596" max="14596" width="7.6640625" style="31" customWidth="1"/>
    <col min="14597" max="14597" width="8.5" style="31" customWidth="1"/>
    <col min="14598" max="14601" width="7.6640625" style="31" customWidth="1"/>
    <col min="14602" max="14602" width="23.1640625" style="31" customWidth="1"/>
    <col min="14603" max="14603" width="12.5" style="31" customWidth="1"/>
    <col min="14604" max="14604" width="12.33203125" style="31" customWidth="1"/>
    <col min="14605" max="14605" width="13" style="31" customWidth="1"/>
    <col min="14606" max="14606" width="16.6640625" style="31" customWidth="1"/>
    <col min="14607" max="14848" width="9.1640625" style="31"/>
    <col min="14849" max="14849" width="38.83203125" style="31" customWidth="1"/>
    <col min="14850" max="14850" width="7.6640625" style="31" customWidth="1"/>
    <col min="14851" max="14851" width="7.1640625" style="31" customWidth="1"/>
    <col min="14852" max="14852" width="7.6640625" style="31" customWidth="1"/>
    <col min="14853" max="14853" width="8.5" style="31" customWidth="1"/>
    <col min="14854" max="14857" width="7.6640625" style="31" customWidth="1"/>
    <col min="14858" max="14858" width="23.1640625" style="31" customWidth="1"/>
    <col min="14859" max="14859" width="12.5" style="31" customWidth="1"/>
    <col min="14860" max="14860" width="12.33203125" style="31" customWidth="1"/>
    <col min="14861" max="14861" width="13" style="31" customWidth="1"/>
    <col min="14862" max="14862" width="16.6640625" style="31" customWidth="1"/>
    <col min="14863" max="15104" width="9.1640625" style="31"/>
    <col min="15105" max="15105" width="38.83203125" style="31" customWidth="1"/>
    <col min="15106" max="15106" width="7.6640625" style="31" customWidth="1"/>
    <col min="15107" max="15107" width="7.1640625" style="31" customWidth="1"/>
    <col min="15108" max="15108" width="7.6640625" style="31" customWidth="1"/>
    <col min="15109" max="15109" width="8.5" style="31" customWidth="1"/>
    <col min="15110" max="15113" width="7.6640625" style="31" customWidth="1"/>
    <col min="15114" max="15114" width="23.1640625" style="31" customWidth="1"/>
    <col min="15115" max="15115" width="12.5" style="31" customWidth="1"/>
    <col min="15116" max="15116" width="12.33203125" style="31" customWidth="1"/>
    <col min="15117" max="15117" width="13" style="31" customWidth="1"/>
    <col min="15118" max="15118" width="16.6640625" style="31" customWidth="1"/>
    <col min="15119" max="15360" width="9.1640625" style="31"/>
    <col min="15361" max="15361" width="38.83203125" style="31" customWidth="1"/>
    <col min="15362" max="15362" width="7.6640625" style="31" customWidth="1"/>
    <col min="15363" max="15363" width="7.1640625" style="31" customWidth="1"/>
    <col min="15364" max="15364" width="7.6640625" style="31" customWidth="1"/>
    <col min="15365" max="15365" width="8.5" style="31" customWidth="1"/>
    <col min="15366" max="15369" width="7.6640625" style="31" customWidth="1"/>
    <col min="15370" max="15370" width="23.1640625" style="31" customWidth="1"/>
    <col min="15371" max="15371" width="12.5" style="31" customWidth="1"/>
    <col min="15372" max="15372" width="12.33203125" style="31" customWidth="1"/>
    <col min="15373" max="15373" width="13" style="31" customWidth="1"/>
    <col min="15374" max="15374" width="16.6640625" style="31" customWidth="1"/>
    <col min="15375" max="15616" width="9.1640625" style="31"/>
    <col min="15617" max="15617" width="38.83203125" style="31" customWidth="1"/>
    <col min="15618" max="15618" width="7.6640625" style="31" customWidth="1"/>
    <col min="15619" max="15619" width="7.1640625" style="31" customWidth="1"/>
    <col min="15620" max="15620" width="7.6640625" style="31" customWidth="1"/>
    <col min="15621" max="15621" width="8.5" style="31" customWidth="1"/>
    <col min="15622" max="15625" width="7.6640625" style="31" customWidth="1"/>
    <col min="15626" max="15626" width="23.1640625" style="31" customWidth="1"/>
    <col min="15627" max="15627" width="12.5" style="31" customWidth="1"/>
    <col min="15628" max="15628" width="12.33203125" style="31" customWidth="1"/>
    <col min="15629" max="15629" width="13" style="31" customWidth="1"/>
    <col min="15630" max="15630" width="16.6640625" style="31" customWidth="1"/>
    <col min="15631" max="15872" width="9.1640625" style="31"/>
    <col min="15873" max="15873" width="38.83203125" style="31" customWidth="1"/>
    <col min="15874" max="15874" width="7.6640625" style="31" customWidth="1"/>
    <col min="15875" max="15875" width="7.1640625" style="31" customWidth="1"/>
    <col min="15876" max="15876" width="7.6640625" style="31" customWidth="1"/>
    <col min="15877" max="15877" width="8.5" style="31" customWidth="1"/>
    <col min="15878" max="15881" width="7.6640625" style="31" customWidth="1"/>
    <col min="15882" max="15882" width="23.1640625" style="31" customWidth="1"/>
    <col min="15883" max="15883" width="12.5" style="31" customWidth="1"/>
    <col min="15884" max="15884" width="12.33203125" style="31" customWidth="1"/>
    <col min="15885" max="15885" width="13" style="31" customWidth="1"/>
    <col min="15886" max="15886" width="16.6640625" style="31" customWidth="1"/>
    <col min="15887" max="16128" width="9.1640625" style="31"/>
    <col min="16129" max="16129" width="38.83203125" style="31" customWidth="1"/>
    <col min="16130" max="16130" width="7.6640625" style="31" customWidth="1"/>
    <col min="16131" max="16131" width="7.1640625" style="31" customWidth="1"/>
    <col min="16132" max="16132" width="7.6640625" style="31" customWidth="1"/>
    <col min="16133" max="16133" width="8.5" style="31" customWidth="1"/>
    <col min="16134" max="16137" width="7.6640625" style="31" customWidth="1"/>
    <col min="16138" max="16138" width="23.1640625" style="31" customWidth="1"/>
    <col min="16139" max="16139" width="12.5" style="31" customWidth="1"/>
    <col min="16140" max="16140" width="12.33203125" style="31" customWidth="1"/>
    <col min="16141" max="16141" width="13" style="31" customWidth="1"/>
    <col min="16142" max="16142" width="16.6640625" style="31" customWidth="1"/>
    <col min="16143" max="16384" width="9.1640625" style="31"/>
  </cols>
  <sheetData>
    <row r="1" spans="1:15" ht="17.25" customHeight="1" x14ac:dyDescent="0.15"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5" s="32" customFormat="1" ht="18" customHeight="1" x14ac:dyDescent="0.2">
      <c r="A2" s="33" t="s">
        <v>105</v>
      </c>
      <c r="B2" s="34"/>
      <c r="C2" s="34"/>
      <c r="D2" s="67" t="s">
        <v>106</v>
      </c>
      <c r="E2" s="68"/>
      <c r="F2" s="68"/>
      <c r="G2" s="67" t="s">
        <v>107</v>
      </c>
      <c r="H2" s="68"/>
      <c r="I2" s="69"/>
      <c r="J2" s="34"/>
    </row>
    <row r="3" spans="1:15" s="32" customFormat="1" ht="125" customHeight="1" x14ac:dyDescent="0.15">
      <c r="A3" s="35" t="s">
        <v>108</v>
      </c>
      <c r="B3" s="36" t="s">
        <v>172</v>
      </c>
      <c r="C3" s="36" t="s">
        <v>173</v>
      </c>
      <c r="D3" s="36" t="s">
        <v>174</v>
      </c>
      <c r="E3" s="36" t="s">
        <v>175</v>
      </c>
      <c r="F3" s="36" t="s">
        <v>176</v>
      </c>
      <c r="G3" s="36" t="s">
        <v>177</v>
      </c>
      <c r="H3" s="36" t="s">
        <v>178</v>
      </c>
      <c r="I3" s="36" t="s">
        <v>179</v>
      </c>
      <c r="J3" s="37" t="s">
        <v>109</v>
      </c>
      <c r="M3" s="31"/>
      <c r="N3" s="31"/>
      <c r="O3" s="31"/>
    </row>
    <row r="4" spans="1:15" ht="18" customHeight="1" x14ac:dyDescent="0.2">
      <c r="A4" s="38" t="s">
        <v>110</v>
      </c>
      <c r="B4" s="39"/>
      <c r="C4" s="40">
        <v>2</v>
      </c>
      <c r="D4" s="41" t="s">
        <v>111</v>
      </c>
      <c r="E4" s="41" t="s">
        <v>112</v>
      </c>
      <c r="F4" s="41" t="s">
        <v>113</v>
      </c>
      <c r="G4" s="41" t="s">
        <v>114</v>
      </c>
      <c r="H4" s="41" t="s">
        <v>115</v>
      </c>
      <c r="I4" s="41" t="s">
        <v>116</v>
      </c>
      <c r="J4" s="41"/>
      <c r="K4" s="32"/>
    </row>
    <row r="5" spans="1:15" ht="18" customHeight="1" x14ac:dyDescent="0.2">
      <c r="A5" s="38" t="s">
        <v>180</v>
      </c>
      <c r="B5" s="42"/>
      <c r="C5" s="40">
        <v>1</v>
      </c>
      <c r="D5" s="41" t="s">
        <v>117</v>
      </c>
      <c r="E5" s="41" t="s">
        <v>118</v>
      </c>
      <c r="F5" s="41" t="s">
        <v>119</v>
      </c>
      <c r="G5" s="41" t="s">
        <v>120</v>
      </c>
      <c r="H5" s="41" t="s">
        <v>121</v>
      </c>
      <c r="I5" s="41" t="s">
        <v>122</v>
      </c>
      <c r="J5" s="41"/>
      <c r="K5" s="32"/>
    </row>
    <row r="6" spans="1:15" ht="18" customHeight="1" x14ac:dyDescent="0.2">
      <c r="A6" s="38" t="s">
        <v>123</v>
      </c>
      <c r="B6" s="43"/>
      <c r="C6" s="40">
        <v>3</v>
      </c>
      <c r="D6" s="41" t="s">
        <v>124</v>
      </c>
      <c r="E6" s="41" t="s">
        <v>125</v>
      </c>
      <c r="F6" s="41" t="s">
        <v>126</v>
      </c>
      <c r="G6" s="41" t="s">
        <v>127</v>
      </c>
      <c r="H6" s="41" t="s">
        <v>128</v>
      </c>
      <c r="I6" s="41" t="s">
        <v>129</v>
      </c>
      <c r="J6" s="41"/>
      <c r="K6" s="32"/>
    </row>
    <row r="7" spans="1:15" ht="18" customHeight="1" x14ac:dyDescent="0.2">
      <c r="A7" s="38" t="s">
        <v>130</v>
      </c>
      <c r="B7" s="39"/>
      <c r="C7" s="40">
        <v>1</v>
      </c>
      <c r="D7" s="41" t="s">
        <v>131</v>
      </c>
      <c r="E7" s="41" t="s">
        <v>132</v>
      </c>
      <c r="F7" s="41" t="s">
        <v>133</v>
      </c>
      <c r="G7" s="41" t="s">
        <v>134</v>
      </c>
      <c r="H7" s="41" t="s">
        <v>135</v>
      </c>
      <c r="I7" s="41" t="s">
        <v>136</v>
      </c>
      <c r="J7" s="41"/>
      <c r="K7" s="32"/>
    </row>
    <row r="8" spans="1:15" ht="18" customHeight="1" x14ac:dyDescent="0.2">
      <c r="A8" s="38" t="s">
        <v>137</v>
      </c>
      <c r="B8" s="42"/>
      <c r="C8" s="40">
        <v>2</v>
      </c>
      <c r="D8" s="41" t="s">
        <v>138</v>
      </c>
      <c r="E8" s="41" t="s">
        <v>139</v>
      </c>
      <c r="F8" s="41" t="s">
        <v>140</v>
      </c>
      <c r="G8" s="41" t="s">
        <v>141</v>
      </c>
      <c r="H8" s="41" t="s">
        <v>142</v>
      </c>
      <c r="I8" s="41" t="s">
        <v>143</v>
      </c>
      <c r="J8" s="41"/>
      <c r="K8" s="32"/>
    </row>
    <row r="9" spans="1:15" ht="13.5" customHeight="1" x14ac:dyDescent="0.2">
      <c r="A9" s="44"/>
      <c r="B9" s="41"/>
      <c r="C9" s="40"/>
      <c r="D9" s="41"/>
      <c r="E9" s="41"/>
      <c r="F9" s="41"/>
      <c r="G9" s="41"/>
      <c r="H9" s="41"/>
      <c r="I9" s="41"/>
      <c r="J9" s="41"/>
      <c r="K9" s="32"/>
    </row>
    <row r="10" spans="1:15" ht="21" customHeight="1" x14ac:dyDescent="0.2">
      <c r="A10" s="45" t="s">
        <v>144</v>
      </c>
      <c r="B10" s="40">
        <f>SUM(C10:I10)</f>
        <v>16</v>
      </c>
      <c r="C10" s="40">
        <f>SUM(C4:C9)</f>
        <v>9</v>
      </c>
      <c r="D10" s="40">
        <f t="shared" ref="D10:I10" si="0">COUNTIF(D4:D9,"o")</f>
        <v>2</v>
      </c>
      <c r="E10" s="40">
        <f t="shared" si="0"/>
        <v>1</v>
      </c>
      <c r="F10" s="40">
        <f t="shared" si="0"/>
        <v>0</v>
      </c>
      <c r="G10" s="40">
        <f t="shared" si="0"/>
        <v>3</v>
      </c>
      <c r="H10" s="40">
        <f t="shared" si="0"/>
        <v>0</v>
      </c>
      <c r="I10" s="40">
        <f t="shared" si="0"/>
        <v>1</v>
      </c>
      <c r="J10" s="41"/>
      <c r="K10" s="32"/>
    </row>
    <row r="11" spans="1:15" ht="18.75" customHeight="1" x14ac:dyDescent="0.2">
      <c r="A11" s="46"/>
      <c r="B11" s="34"/>
      <c r="C11" s="34"/>
      <c r="D11" s="34"/>
      <c r="E11" s="34"/>
      <c r="F11" s="34"/>
      <c r="G11" s="34"/>
      <c r="H11" s="34"/>
      <c r="I11" s="34"/>
      <c r="J11" s="34"/>
      <c r="K11" s="32"/>
    </row>
    <row r="12" spans="1:15" ht="18" x14ac:dyDescent="0.2">
      <c r="A12" s="70" t="s">
        <v>145</v>
      </c>
      <c r="B12" s="70"/>
      <c r="C12" s="34"/>
      <c r="D12" s="71" t="s">
        <v>146</v>
      </c>
      <c r="E12" s="72"/>
      <c r="F12" s="47"/>
      <c r="G12" s="34"/>
      <c r="H12" s="34"/>
      <c r="I12" s="34"/>
      <c r="J12" s="34"/>
      <c r="K12" s="32"/>
    </row>
    <row r="13" spans="1:15" ht="18" x14ac:dyDescent="0.2">
      <c r="A13" s="48" t="s">
        <v>147</v>
      </c>
      <c r="B13" s="49"/>
      <c r="C13" s="34"/>
      <c r="D13" s="49" t="s">
        <v>148</v>
      </c>
      <c r="E13" s="43"/>
      <c r="F13" s="47"/>
      <c r="G13" s="34"/>
      <c r="H13" s="34"/>
      <c r="I13" s="34"/>
      <c r="J13" s="34"/>
      <c r="K13" s="32"/>
    </row>
    <row r="14" spans="1:15" ht="18" x14ac:dyDescent="0.2">
      <c r="A14" s="49" t="s">
        <v>149</v>
      </c>
      <c r="B14" s="50" t="s">
        <v>150</v>
      </c>
      <c r="C14" s="34"/>
      <c r="D14" s="49" t="s">
        <v>151</v>
      </c>
      <c r="E14" s="42"/>
      <c r="F14" s="34"/>
      <c r="G14" s="34"/>
      <c r="H14" s="34"/>
      <c r="I14" s="34"/>
      <c r="J14" s="34"/>
      <c r="K14" s="32"/>
    </row>
    <row r="15" spans="1:15" ht="18" x14ac:dyDescent="0.2">
      <c r="A15" s="49" t="s">
        <v>152</v>
      </c>
      <c r="B15" s="51" t="s">
        <v>153</v>
      </c>
      <c r="C15" s="34"/>
      <c r="D15" s="49" t="s">
        <v>154</v>
      </c>
      <c r="E15" s="39"/>
      <c r="F15" s="34"/>
      <c r="G15" s="34"/>
      <c r="H15" s="34"/>
      <c r="I15" s="34"/>
      <c r="J15" s="34"/>
      <c r="K15" s="32"/>
    </row>
    <row r="16" spans="1:15" ht="18" x14ac:dyDescent="0.2">
      <c r="A16" s="49" t="s">
        <v>155</v>
      </c>
      <c r="B16" s="52" t="s">
        <v>156</v>
      </c>
      <c r="C16" s="34"/>
      <c r="D16" s="34"/>
      <c r="E16" s="34"/>
      <c r="F16" s="34"/>
      <c r="G16" s="34"/>
      <c r="H16" s="34"/>
      <c r="I16" s="34"/>
      <c r="J16" s="34"/>
      <c r="K16" s="32"/>
    </row>
    <row r="17" spans="1:11" ht="18" x14ac:dyDescent="0.2">
      <c r="A17" s="49" t="s">
        <v>157</v>
      </c>
      <c r="B17" s="49"/>
      <c r="C17" s="34"/>
      <c r="D17" s="47"/>
      <c r="E17" s="73"/>
      <c r="F17" s="73"/>
      <c r="G17" s="34"/>
      <c r="H17" s="47"/>
      <c r="I17" s="53"/>
      <c r="J17" s="34"/>
      <c r="K17" s="32"/>
    </row>
    <row r="18" spans="1:11" ht="30" customHeight="1" x14ac:dyDescent="0.2">
      <c r="A18" s="54" t="s">
        <v>158</v>
      </c>
      <c r="B18" s="55" t="s">
        <v>159</v>
      </c>
      <c r="C18" s="34"/>
      <c r="D18" s="34"/>
      <c r="E18" s="34"/>
      <c r="F18" s="34"/>
      <c r="G18" s="34"/>
      <c r="H18" s="34"/>
      <c r="I18" s="34"/>
      <c r="J18" s="34"/>
      <c r="K18" s="32"/>
    </row>
    <row r="19" spans="1:11" x14ac:dyDescent="0.15">
      <c r="A19" s="56"/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1:11" x14ac:dyDescent="0.15">
      <c r="A20" s="32"/>
      <c r="B20" s="57"/>
      <c r="C20" s="32"/>
      <c r="D20" s="32"/>
      <c r="E20" s="32"/>
      <c r="F20" s="32"/>
      <c r="G20" s="32"/>
      <c r="H20" s="32"/>
      <c r="I20" s="32"/>
      <c r="J20" s="32"/>
      <c r="K20" s="32"/>
    </row>
    <row r="21" spans="1:11" x14ac:dyDescent="0.15">
      <c r="A21" s="32"/>
      <c r="B21" s="57"/>
      <c r="C21" s="32"/>
      <c r="D21" s="32"/>
      <c r="E21" s="32"/>
      <c r="F21" s="32"/>
      <c r="G21" s="32"/>
      <c r="H21" s="32"/>
      <c r="I21" s="32"/>
      <c r="J21" s="32"/>
      <c r="K21" s="32"/>
    </row>
    <row r="22" spans="1:11" x14ac:dyDescent="0.15">
      <c r="A22" s="32"/>
      <c r="B22" s="58"/>
    </row>
  </sheetData>
  <mergeCells count="5">
    <mergeCell ref="D2:F2"/>
    <mergeCell ref="G2:I2"/>
    <mergeCell ref="A12:B12"/>
    <mergeCell ref="D12:E12"/>
    <mergeCell ref="E17:F17"/>
  </mergeCells>
  <phoneticPr fontId="12" type="noConversion"/>
  <conditionalFormatting sqref="J3:J10">
    <cfRule type="cellIs" dxfId="5" priority="1" stopIfTrue="1" operator="equal">
      <formula>"o"</formula>
    </cfRule>
    <cfRule type="cellIs" dxfId="4" priority="2" stopIfTrue="1" operator="equal">
      <formula>"p"</formula>
    </cfRule>
    <cfRule type="cellIs" dxfId="3" priority="3" stopIfTrue="1" operator="equal">
      <formula>"x"</formula>
    </cfRule>
  </conditionalFormatting>
  <conditionalFormatting sqref="B10 D4:I9">
    <cfRule type="cellIs" dxfId="2" priority="4" stopIfTrue="1" operator="equal">
      <formula>"o"</formula>
    </cfRule>
    <cfRule type="cellIs" dxfId="1" priority="5" stopIfTrue="1" operator="equal">
      <formula>"p"</formula>
    </cfRule>
    <cfRule type="cellIs" dxfId="0" priority="6" stopIfTrue="1" operator="equal">
      <formula>"x"</formula>
    </cfRule>
  </conditionalFormatting>
  <pageMargins left="0.55118110236220474" right="0.23622047244094491" top="0.23622047244094491" bottom="0.51181102362204722" header="0" footer="0.15748031496062992"/>
  <pageSetup fitToHeight="2" orientation="landscape" cellComments="asDisplayed" horizontalDpi="300" verticalDpi="300"/>
  <headerFooter alignWithMargins="0"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Intro</vt:lpstr>
      <vt:lpstr>Days_to_sell</vt:lpstr>
      <vt:lpstr>Seller_Value</vt:lpstr>
      <vt:lpstr>Performance</vt:lpstr>
      <vt:lpstr>Opportunity_map</vt:lpstr>
      <vt:lpstr>Opportunity_map!Titulos_de_impressao</vt:lpstr>
    </vt:vector>
  </TitlesOfParts>
  <Manager/>
  <Company>ADVANCE Consulting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Matemática e vendas consultivas</dc:title>
  <dc:subject>Planilha de simulação de resultados de vendas</dc:subject>
  <dc:creator>Dagoberto Hajjar</dc:creator>
  <dc:description>A ADVANCE é uma empresa de consultoria e treinamento em negócios para as áreas de gestão, marketing, vendas e canais. Temos orgulho de ter em nossa lista de clientes algumas das maiores empresas do Brasil como AWS, Cisco, Equinix, Microsoft, Neogrid, SalesForce, SAP, Panasonic, Sebrae, Softex e mais de 2.500 empresas que adquiriram nossos serviços</dc:description>
  <cp:lastModifiedBy>Dagoberto Hajjar</cp:lastModifiedBy>
  <cp:lastPrinted>2011-02-26T00:39:21Z</cp:lastPrinted>
  <dcterms:created xsi:type="dcterms:W3CDTF">2009-06-02T09:10:13Z</dcterms:created>
  <dcterms:modified xsi:type="dcterms:W3CDTF">2023-05-27T14:15:32Z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